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hollida\Desktop\"/>
    </mc:Choice>
  </mc:AlternateContent>
  <bookViews>
    <workbookView xWindow="1305" yWindow="60" windowWidth="4680" windowHeight="4305" tabRatio="816" activeTab="2"/>
  </bookViews>
  <sheets>
    <sheet name="Roll-Up-All" sheetId="10" r:id="rId1"/>
    <sheet name="Roll-Up-CM" sheetId="12" r:id="rId2"/>
    <sheet name="Roll-Up-CM Supv" sheetId="11" r:id="rId3"/>
    <sheet name="CHS CM" sheetId="1" r:id="rId4"/>
    <sheet name="CHS CM Supv" sheetId="2" r:id="rId5"/>
    <sheet name="Devereux CM" sheetId="3" r:id="rId6"/>
    <sheet name="Devereux CM Supv" sheetId="4" r:id="rId7"/>
    <sheet name="One Hope CM" sheetId="7" r:id="rId8"/>
    <sheet name="One Hope CM Supv" sheetId="8" r:id="rId9"/>
  </sheets>
  <externalReferences>
    <externalReference r:id="rId10"/>
  </externalReferences>
  <definedNames>
    <definedName name="_xlnm.Print_Area" localSheetId="3">'CHS CM'!$A$1:$O$87</definedName>
  </definedNames>
  <calcPr calcId="162913"/>
</workbook>
</file>

<file path=xl/calcChain.xml><?xml version="1.0" encoding="utf-8"?>
<calcChain xmlns="http://schemas.openxmlformats.org/spreadsheetml/2006/main">
  <c r="D88" i="12" l="1"/>
  <c r="C88" i="12"/>
  <c r="B88" i="12"/>
  <c r="I98" i="8"/>
  <c r="I97" i="8"/>
  <c r="I96" i="8"/>
  <c r="I95" i="8"/>
  <c r="I94" i="8"/>
  <c r="I93" i="8"/>
  <c r="I92" i="8"/>
  <c r="I91" i="8"/>
  <c r="I90" i="8"/>
  <c r="I89" i="8"/>
  <c r="H98" i="8"/>
  <c r="H97" i="8"/>
  <c r="H96" i="8"/>
  <c r="H95" i="8"/>
  <c r="H94" i="8"/>
  <c r="H93" i="8"/>
  <c r="H92" i="8"/>
  <c r="H91" i="8"/>
  <c r="H90" i="8"/>
  <c r="H89" i="8"/>
  <c r="F98" i="8"/>
  <c r="E98" i="8"/>
  <c r="K98" i="8"/>
  <c r="F97" i="8"/>
  <c r="E97" i="8"/>
  <c r="J97" i="8"/>
  <c r="K96" i="8"/>
  <c r="G96" i="8"/>
  <c r="F96" i="8"/>
  <c r="E96" i="8"/>
  <c r="F95" i="8"/>
  <c r="E95" i="8"/>
  <c r="F94" i="8"/>
  <c r="E94" i="8"/>
  <c r="K94" i="8"/>
  <c r="F93" i="8"/>
  <c r="E93" i="8"/>
  <c r="J93" i="8"/>
  <c r="K92" i="8"/>
  <c r="G92" i="8"/>
  <c r="F92" i="8"/>
  <c r="E92" i="8"/>
  <c r="F91" i="8"/>
  <c r="E91" i="8"/>
  <c r="F90" i="8"/>
  <c r="E90" i="8"/>
  <c r="K90" i="8"/>
  <c r="F89" i="8"/>
  <c r="E89" i="8"/>
  <c r="J89" i="8"/>
  <c r="F88" i="8"/>
  <c r="E88" i="8"/>
  <c r="H88" i="8"/>
  <c r="F87" i="8"/>
  <c r="E87" i="8"/>
  <c r="I87" i="8"/>
  <c r="I98" i="7"/>
  <c r="I97" i="7"/>
  <c r="I96" i="7"/>
  <c r="I95" i="7"/>
  <c r="I94" i="7"/>
  <c r="I93" i="7"/>
  <c r="I92" i="7"/>
  <c r="I91" i="7"/>
  <c r="I90" i="7"/>
  <c r="I89" i="7"/>
  <c r="I87" i="7"/>
  <c r="H98" i="7"/>
  <c r="H97" i="7"/>
  <c r="H96" i="7"/>
  <c r="H95" i="7"/>
  <c r="H94" i="7"/>
  <c r="H93" i="7"/>
  <c r="H92" i="7"/>
  <c r="H91" i="7"/>
  <c r="H90" i="7"/>
  <c r="H89" i="7"/>
  <c r="H87" i="7"/>
  <c r="F98" i="7"/>
  <c r="E98" i="7"/>
  <c r="F97" i="7"/>
  <c r="E97" i="7"/>
  <c r="F96" i="7"/>
  <c r="E96" i="7"/>
  <c r="F95" i="7"/>
  <c r="E95" i="7"/>
  <c r="K95" i="7"/>
  <c r="G94" i="7"/>
  <c r="F94" i="7"/>
  <c r="E94" i="7"/>
  <c r="J93" i="7"/>
  <c r="G93" i="7"/>
  <c r="F93" i="7"/>
  <c r="E93" i="7"/>
  <c r="F92" i="7"/>
  <c r="E92" i="7"/>
  <c r="F91" i="7"/>
  <c r="E91" i="7"/>
  <c r="K91" i="7"/>
  <c r="K90" i="7"/>
  <c r="G90" i="7"/>
  <c r="F90" i="7"/>
  <c r="E90" i="7"/>
  <c r="F89" i="7"/>
  <c r="E89" i="7"/>
  <c r="F88" i="7"/>
  <c r="E88" i="7"/>
  <c r="I88" i="7"/>
  <c r="F87" i="7"/>
  <c r="E87" i="7"/>
  <c r="J87" i="7"/>
  <c r="K89" i="8"/>
  <c r="K93" i="8"/>
  <c r="K97" i="8"/>
  <c r="J88" i="8"/>
  <c r="G89" i="8"/>
  <c r="J92" i="8"/>
  <c r="G93" i="8"/>
  <c r="J96" i="8"/>
  <c r="G97" i="8"/>
  <c r="J91" i="8"/>
  <c r="K91" i="8"/>
  <c r="K95" i="8"/>
  <c r="J98" i="8"/>
  <c r="J95" i="8"/>
  <c r="J90" i="8"/>
  <c r="G91" i="8"/>
  <c r="J94" i="8"/>
  <c r="G95" i="8"/>
  <c r="G90" i="8"/>
  <c r="G94" i="8"/>
  <c r="G98" i="8"/>
  <c r="J98" i="7"/>
  <c r="K87" i="7"/>
  <c r="K98" i="7"/>
  <c r="J89" i="7"/>
  <c r="J94" i="7"/>
  <c r="G98" i="7"/>
  <c r="G87" i="7"/>
  <c r="J90" i="7"/>
  <c r="K94" i="7"/>
  <c r="J97" i="7"/>
  <c r="G89" i="7"/>
  <c r="K89" i="7"/>
  <c r="J92" i="7"/>
  <c r="K93" i="7"/>
  <c r="J96" i="7"/>
  <c r="G97" i="7"/>
  <c r="K97" i="7"/>
  <c r="J88" i="7"/>
  <c r="G88" i="7"/>
  <c r="K88" i="7"/>
  <c r="J91" i="7"/>
  <c r="G92" i="7"/>
  <c r="K92" i="7"/>
  <c r="J95" i="7"/>
  <c r="G96" i="7"/>
  <c r="K96" i="7"/>
  <c r="G91" i="7"/>
  <c r="G95" i="7"/>
  <c r="I98" i="4"/>
  <c r="I97" i="4"/>
  <c r="I96" i="4"/>
  <c r="I95" i="4"/>
  <c r="I94" i="4"/>
  <c r="I93" i="4"/>
  <c r="I92" i="4"/>
  <c r="I91" i="4"/>
  <c r="I90" i="4"/>
  <c r="I89" i="4"/>
  <c r="H98" i="4"/>
  <c r="H97" i="4"/>
  <c r="H96" i="4"/>
  <c r="H95" i="4"/>
  <c r="H94" i="4"/>
  <c r="H93" i="4"/>
  <c r="H92" i="4"/>
  <c r="H91" i="4"/>
  <c r="H90" i="4"/>
  <c r="H89" i="4"/>
  <c r="F98" i="4"/>
  <c r="E98" i="4"/>
  <c r="K98" i="4"/>
  <c r="F97" i="4"/>
  <c r="E97" i="4"/>
  <c r="J97" i="4"/>
  <c r="K96" i="4"/>
  <c r="G96" i="4"/>
  <c r="F96" i="4"/>
  <c r="E96" i="4"/>
  <c r="F95" i="4"/>
  <c r="E95" i="4"/>
  <c r="F94" i="4"/>
  <c r="E94" i="4"/>
  <c r="K94" i="4"/>
  <c r="K93" i="4"/>
  <c r="F93" i="4"/>
  <c r="E93" i="4"/>
  <c r="J93" i="4"/>
  <c r="K92" i="4"/>
  <c r="G92" i="4"/>
  <c r="F92" i="4"/>
  <c r="E92" i="4"/>
  <c r="F91" i="4"/>
  <c r="E91" i="4"/>
  <c r="F90" i="4"/>
  <c r="E90" i="4"/>
  <c r="K90" i="4"/>
  <c r="K89" i="4"/>
  <c r="F89" i="4"/>
  <c r="E89" i="4"/>
  <c r="J89" i="4"/>
  <c r="F88" i="4"/>
  <c r="E88" i="4"/>
  <c r="H88" i="4"/>
  <c r="F87" i="4"/>
  <c r="E87" i="4"/>
  <c r="G87" i="4"/>
  <c r="I98" i="3"/>
  <c r="I97" i="3"/>
  <c r="I96" i="3"/>
  <c r="I95" i="3"/>
  <c r="I94" i="3"/>
  <c r="I93" i="3"/>
  <c r="I92" i="3"/>
  <c r="I91" i="3"/>
  <c r="I90" i="3"/>
  <c r="I89" i="3"/>
  <c r="H98" i="3"/>
  <c r="H97" i="3"/>
  <c r="H96" i="3"/>
  <c r="H95" i="3"/>
  <c r="H94" i="3"/>
  <c r="H93" i="3"/>
  <c r="H92" i="3"/>
  <c r="H91" i="3"/>
  <c r="H90" i="3"/>
  <c r="H89" i="3"/>
  <c r="F98" i="3"/>
  <c r="E98" i="3"/>
  <c r="K98" i="3"/>
  <c r="F97" i="3"/>
  <c r="E97" i="3"/>
  <c r="J97" i="3"/>
  <c r="G96" i="3"/>
  <c r="F96" i="3"/>
  <c r="E96" i="3"/>
  <c r="F95" i="3"/>
  <c r="E95" i="3"/>
  <c r="F94" i="3"/>
  <c r="E94" i="3"/>
  <c r="K94" i="3"/>
  <c r="F93" i="3"/>
  <c r="E93" i="3"/>
  <c r="J93" i="3"/>
  <c r="G92" i="3"/>
  <c r="F92" i="3"/>
  <c r="E92" i="3"/>
  <c r="F91" i="3"/>
  <c r="E91" i="3"/>
  <c r="F90" i="3"/>
  <c r="E90" i="3"/>
  <c r="K90" i="3"/>
  <c r="F89" i="3"/>
  <c r="E89" i="3"/>
  <c r="J89" i="3"/>
  <c r="F88" i="3"/>
  <c r="E88" i="3"/>
  <c r="H88" i="3"/>
  <c r="F87" i="3"/>
  <c r="E87" i="3"/>
  <c r="G87" i="3"/>
  <c r="I98" i="2"/>
  <c r="I97" i="2"/>
  <c r="I96" i="2"/>
  <c r="I95" i="2"/>
  <c r="I94" i="2"/>
  <c r="I93" i="2"/>
  <c r="I92" i="2"/>
  <c r="I91" i="2"/>
  <c r="I90" i="2"/>
  <c r="I89" i="2"/>
  <c r="H98" i="2"/>
  <c r="H97" i="2"/>
  <c r="H96" i="2"/>
  <c r="H95" i="2"/>
  <c r="H94" i="2"/>
  <c r="H93" i="2"/>
  <c r="H92" i="2"/>
  <c r="H91" i="2"/>
  <c r="H90" i="2"/>
  <c r="H89" i="2"/>
  <c r="F98" i="2"/>
  <c r="E98" i="2"/>
  <c r="K98" i="2"/>
  <c r="F97" i="2"/>
  <c r="E97" i="2"/>
  <c r="J97" i="2"/>
  <c r="K96" i="2"/>
  <c r="G96" i="2"/>
  <c r="F96" i="2"/>
  <c r="E96" i="2"/>
  <c r="F95" i="2"/>
  <c r="E95" i="2"/>
  <c r="F94" i="2"/>
  <c r="E94" i="2"/>
  <c r="K94" i="2"/>
  <c r="K93" i="2"/>
  <c r="F93" i="2"/>
  <c r="E93" i="2"/>
  <c r="J93" i="2"/>
  <c r="K92" i="2"/>
  <c r="G92" i="2"/>
  <c r="F92" i="2"/>
  <c r="E92" i="2"/>
  <c r="F91" i="2"/>
  <c r="E91" i="2"/>
  <c r="F90" i="2"/>
  <c r="E90" i="2"/>
  <c r="K90" i="2"/>
  <c r="K89" i="2"/>
  <c r="F89" i="2"/>
  <c r="E89" i="2"/>
  <c r="J89" i="2"/>
  <c r="F88" i="2"/>
  <c r="E88" i="2"/>
  <c r="I88" i="2"/>
  <c r="F87" i="2"/>
  <c r="E87" i="2"/>
  <c r="J87" i="2"/>
  <c r="I98" i="1"/>
  <c r="I97" i="1"/>
  <c r="I96" i="1"/>
  <c r="I95" i="1"/>
  <c r="I94" i="1"/>
  <c r="I93" i="1"/>
  <c r="I92" i="1"/>
  <c r="I91" i="1"/>
  <c r="I90" i="1"/>
  <c r="I89" i="1"/>
  <c r="I98" i="11"/>
  <c r="I97" i="11"/>
  <c r="I96" i="11"/>
  <c r="I95" i="11"/>
  <c r="I94" i="11"/>
  <c r="I93" i="11"/>
  <c r="I92" i="11"/>
  <c r="H98" i="1"/>
  <c r="H97" i="1"/>
  <c r="H96" i="1"/>
  <c r="H95" i="1"/>
  <c r="H94" i="1"/>
  <c r="H93" i="1"/>
  <c r="H92" i="1"/>
  <c r="H91" i="1"/>
  <c r="H90" i="1"/>
  <c r="H89" i="1"/>
  <c r="K98" i="1"/>
  <c r="F98" i="1"/>
  <c r="E98" i="1"/>
  <c r="J98" i="1"/>
  <c r="K97" i="1"/>
  <c r="G97" i="1"/>
  <c r="F97" i="1"/>
  <c r="E97" i="1"/>
  <c r="F96" i="1"/>
  <c r="E96" i="1"/>
  <c r="J95" i="1"/>
  <c r="F95" i="1"/>
  <c r="E95" i="1"/>
  <c r="K95" i="1"/>
  <c r="K94" i="1"/>
  <c r="F94" i="1"/>
  <c r="E94" i="1"/>
  <c r="J94" i="1"/>
  <c r="K93" i="1"/>
  <c r="G93" i="1"/>
  <c r="F93" i="1"/>
  <c r="E93" i="1"/>
  <c r="F92" i="1"/>
  <c r="E92" i="1"/>
  <c r="J91" i="1"/>
  <c r="F91" i="1"/>
  <c r="E91" i="1"/>
  <c r="K91" i="1"/>
  <c r="K90" i="1"/>
  <c r="F90" i="1"/>
  <c r="E90" i="1"/>
  <c r="J90" i="1"/>
  <c r="K89" i="1"/>
  <c r="G89" i="1"/>
  <c r="F89" i="1"/>
  <c r="E89" i="1"/>
  <c r="F88" i="1"/>
  <c r="E88" i="1"/>
  <c r="I88" i="1"/>
  <c r="F87" i="1"/>
  <c r="E87" i="1"/>
  <c r="H87" i="1"/>
  <c r="I91" i="11"/>
  <c r="I90" i="11"/>
  <c r="I89" i="11"/>
  <c r="H98" i="11"/>
  <c r="H97" i="11"/>
  <c r="H96" i="11"/>
  <c r="H95" i="11"/>
  <c r="H94" i="11"/>
  <c r="H93" i="11"/>
  <c r="H92" i="11"/>
  <c r="H91" i="11"/>
  <c r="H90" i="11"/>
  <c r="H89" i="11"/>
  <c r="J98" i="11"/>
  <c r="F98" i="11"/>
  <c r="E98" i="11"/>
  <c r="F97" i="11"/>
  <c r="E97" i="11"/>
  <c r="J97" i="11"/>
  <c r="G96" i="11"/>
  <c r="F96" i="11"/>
  <c r="E96" i="11"/>
  <c r="F95" i="11"/>
  <c r="E95" i="11"/>
  <c r="F94" i="11"/>
  <c r="E94" i="11"/>
  <c r="F93" i="11"/>
  <c r="E93" i="11"/>
  <c r="J93" i="11"/>
  <c r="G92" i="11"/>
  <c r="F92" i="11"/>
  <c r="E92" i="11"/>
  <c r="F91" i="11"/>
  <c r="E91" i="11"/>
  <c r="F90" i="11"/>
  <c r="E90" i="11"/>
  <c r="F89" i="11"/>
  <c r="E89" i="11"/>
  <c r="J89" i="11"/>
  <c r="F88" i="11"/>
  <c r="E88" i="11"/>
  <c r="H88" i="11"/>
  <c r="F87" i="11"/>
  <c r="E87" i="11"/>
  <c r="I87" i="11"/>
  <c r="H93" i="12"/>
  <c r="F98" i="12"/>
  <c r="E97" i="12"/>
  <c r="K97" i="12"/>
  <c r="F97" i="12"/>
  <c r="F96" i="12"/>
  <c r="E95" i="12"/>
  <c r="K95" i="12"/>
  <c r="F95" i="12"/>
  <c r="F94" i="12"/>
  <c r="E93" i="12"/>
  <c r="K93" i="12"/>
  <c r="F93" i="12"/>
  <c r="F92" i="12"/>
  <c r="E91" i="12"/>
  <c r="K91" i="12"/>
  <c r="F90" i="12"/>
  <c r="E89" i="12"/>
  <c r="K89" i="12"/>
  <c r="F88" i="12"/>
  <c r="D87" i="12"/>
  <c r="H89" i="12"/>
  <c r="C87" i="12"/>
  <c r="B87" i="12"/>
  <c r="I89" i="12"/>
  <c r="I98" i="10"/>
  <c r="I97" i="10"/>
  <c r="I96" i="10"/>
  <c r="I95" i="10"/>
  <c r="I94" i="10"/>
  <c r="I93" i="10"/>
  <c r="I92" i="10"/>
  <c r="I91" i="10"/>
  <c r="I90" i="10"/>
  <c r="I89" i="10"/>
  <c r="H98" i="10"/>
  <c r="H97" i="10"/>
  <c r="H96" i="10"/>
  <c r="H95" i="10"/>
  <c r="H94" i="10"/>
  <c r="H93" i="10"/>
  <c r="H92" i="10"/>
  <c r="H91" i="10"/>
  <c r="H90" i="10"/>
  <c r="H89" i="10"/>
  <c r="F98" i="10"/>
  <c r="E98" i="10"/>
  <c r="K98" i="10"/>
  <c r="G97" i="10"/>
  <c r="F97" i="10"/>
  <c r="E97" i="10"/>
  <c r="J97" i="10"/>
  <c r="J96" i="10"/>
  <c r="F96" i="10"/>
  <c r="E96" i="10"/>
  <c r="F95" i="10"/>
  <c r="E95" i="10"/>
  <c r="F94" i="10"/>
  <c r="E94" i="10"/>
  <c r="K94" i="10"/>
  <c r="G93" i="10"/>
  <c r="F93" i="10"/>
  <c r="E93" i="10"/>
  <c r="J93" i="10"/>
  <c r="J92" i="10"/>
  <c r="F92" i="10"/>
  <c r="E92" i="10"/>
  <c r="F91" i="10"/>
  <c r="E91" i="10"/>
  <c r="F90" i="10"/>
  <c r="E90" i="10"/>
  <c r="K90" i="10"/>
  <c r="G89" i="10"/>
  <c r="F89" i="10"/>
  <c r="E89" i="10"/>
  <c r="J89" i="10"/>
  <c r="F88" i="10"/>
  <c r="E88" i="10"/>
  <c r="I88" i="10"/>
  <c r="F87" i="10"/>
  <c r="E87" i="10"/>
  <c r="I87" i="10"/>
  <c r="D86" i="12"/>
  <c r="C86" i="12"/>
  <c r="B86" i="12"/>
  <c r="D85" i="12"/>
  <c r="C85" i="12"/>
  <c r="F85" i="12"/>
  <c r="B85" i="12"/>
  <c r="D84" i="12"/>
  <c r="C84" i="12"/>
  <c r="B84" i="12"/>
  <c r="D83" i="12"/>
  <c r="C83" i="12"/>
  <c r="B83" i="12"/>
  <c r="D82" i="12"/>
  <c r="C82" i="12"/>
  <c r="B82" i="12"/>
  <c r="D81" i="12"/>
  <c r="C81" i="12"/>
  <c r="B81" i="12"/>
  <c r="D80" i="12"/>
  <c r="C80" i="12"/>
  <c r="B80" i="12"/>
  <c r="D79" i="12"/>
  <c r="C79" i="12"/>
  <c r="B79" i="12"/>
  <c r="D78" i="12"/>
  <c r="C78" i="12"/>
  <c r="B78" i="12"/>
  <c r="D77" i="12"/>
  <c r="C77" i="12"/>
  <c r="B77" i="12"/>
  <c r="D76" i="12"/>
  <c r="C76" i="12"/>
  <c r="B76" i="12"/>
  <c r="D75" i="12"/>
  <c r="C75" i="12"/>
  <c r="E75" i="12"/>
  <c r="I75" i="12"/>
  <c r="B75" i="12"/>
  <c r="F86" i="11"/>
  <c r="E86" i="11"/>
  <c r="G86" i="11"/>
  <c r="F85" i="11"/>
  <c r="E85" i="11"/>
  <c r="I85" i="11"/>
  <c r="F84" i="11"/>
  <c r="E84" i="11"/>
  <c r="G84" i="11"/>
  <c r="F83" i="11"/>
  <c r="E83" i="11"/>
  <c r="I83" i="11"/>
  <c r="F82" i="11"/>
  <c r="E82" i="11"/>
  <c r="F81" i="11"/>
  <c r="E81" i="11"/>
  <c r="I81" i="11"/>
  <c r="F80" i="11"/>
  <c r="E80" i="11"/>
  <c r="I80" i="11"/>
  <c r="F79" i="11"/>
  <c r="E79" i="11"/>
  <c r="I79" i="11"/>
  <c r="F78" i="11"/>
  <c r="E78" i="11"/>
  <c r="K78" i="11"/>
  <c r="F77" i="11"/>
  <c r="E77" i="11"/>
  <c r="I77" i="11"/>
  <c r="F76" i="11"/>
  <c r="E76" i="11"/>
  <c r="I76" i="11"/>
  <c r="F75" i="11"/>
  <c r="E75" i="11"/>
  <c r="I75" i="11"/>
  <c r="F74" i="11"/>
  <c r="E74" i="11"/>
  <c r="F73" i="11"/>
  <c r="E73" i="11"/>
  <c r="I73" i="11"/>
  <c r="F72" i="11"/>
  <c r="E72" i="11"/>
  <c r="F71" i="11"/>
  <c r="E71" i="11"/>
  <c r="K71" i="11"/>
  <c r="F70" i="11"/>
  <c r="E70" i="11"/>
  <c r="F69" i="11"/>
  <c r="E69" i="11"/>
  <c r="I69" i="11"/>
  <c r="F68" i="11"/>
  <c r="E68" i="11"/>
  <c r="F67" i="11"/>
  <c r="E67" i="11"/>
  <c r="I67" i="11"/>
  <c r="F66" i="11"/>
  <c r="E66" i="11"/>
  <c r="F65" i="11"/>
  <c r="E65" i="11"/>
  <c r="I65" i="11"/>
  <c r="F64" i="11"/>
  <c r="E64" i="11"/>
  <c r="F63" i="11"/>
  <c r="E63" i="11"/>
  <c r="I63" i="11"/>
  <c r="F62" i="11"/>
  <c r="E62" i="11"/>
  <c r="F61" i="11"/>
  <c r="E61" i="11"/>
  <c r="J60" i="11"/>
  <c r="H60" i="11"/>
  <c r="F60" i="11"/>
  <c r="E60" i="11"/>
  <c r="K60" i="11"/>
  <c r="I59" i="11"/>
  <c r="F59" i="11"/>
  <c r="E59" i="11"/>
  <c r="J58" i="11"/>
  <c r="H58" i="11"/>
  <c r="F58" i="11"/>
  <c r="E58" i="11"/>
  <c r="K58" i="11"/>
  <c r="F57" i="11"/>
  <c r="E57" i="11"/>
  <c r="H56" i="11"/>
  <c r="F56" i="11"/>
  <c r="E56" i="11"/>
  <c r="J56" i="11"/>
  <c r="I55" i="11"/>
  <c r="F55" i="11"/>
  <c r="E55" i="11"/>
  <c r="H54" i="11"/>
  <c r="F54" i="11"/>
  <c r="E54" i="11"/>
  <c r="J54" i="11"/>
  <c r="K54" i="11"/>
  <c r="K53" i="11"/>
  <c r="F53" i="11"/>
  <c r="E53" i="11"/>
  <c r="J52" i="11"/>
  <c r="H52" i="11"/>
  <c r="F52" i="11"/>
  <c r="E52" i="11"/>
  <c r="K52" i="11"/>
  <c r="F51" i="11"/>
  <c r="E51" i="11"/>
  <c r="F50" i="11"/>
  <c r="E50" i="11"/>
  <c r="J50" i="11"/>
  <c r="F49" i="11"/>
  <c r="E49" i="11"/>
  <c r="I49" i="11"/>
  <c r="F48" i="11"/>
  <c r="E48" i="11"/>
  <c r="J48" i="11"/>
  <c r="F47" i="11"/>
  <c r="E47" i="11"/>
  <c r="F46" i="11"/>
  <c r="E46" i="11"/>
  <c r="F45" i="11"/>
  <c r="E45" i="11"/>
  <c r="I45" i="11"/>
  <c r="F44" i="11"/>
  <c r="E44" i="11"/>
  <c r="F43" i="11"/>
  <c r="E43" i="11"/>
  <c r="J42" i="11"/>
  <c r="H42" i="11"/>
  <c r="F42" i="11"/>
  <c r="E42" i="11"/>
  <c r="K42" i="11"/>
  <c r="I41" i="11"/>
  <c r="F41" i="11"/>
  <c r="E41" i="11"/>
  <c r="J40" i="11"/>
  <c r="H40" i="11"/>
  <c r="F40" i="11"/>
  <c r="E40" i="11"/>
  <c r="K40" i="11"/>
  <c r="F39" i="11"/>
  <c r="E39" i="11"/>
  <c r="J38" i="11"/>
  <c r="H38" i="11"/>
  <c r="F38" i="11"/>
  <c r="E38" i="11"/>
  <c r="K38" i="11"/>
  <c r="I37" i="11"/>
  <c r="F37" i="11"/>
  <c r="E37" i="11"/>
  <c r="J36" i="11"/>
  <c r="H36" i="11"/>
  <c r="F36" i="11"/>
  <c r="E36" i="11"/>
  <c r="K36" i="11"/>
  <c r="F35" i="11"/>
  <c r="E35" i="11"/>
  <c r="F34" i="11"/>
  <c r="E34" i="11"/>
  <c r="J34" i="11"/>
  <c r="F33" i="11"/>
  <c r="E33" i="11"/>
  <c r="I33" i="11"/>
  <c r="F32" i="11"/>
  <c r="E32" i="11"/>
  <c r="J32" i="11"/>
  <c r="F31" i="11"/>
  <c r="E31" i="11"/>
  <c r="H30" i="11"/>
  <c r="F30" i="11"/>
  <c r="E30" i="11"/>
  <c r="F29" i="11"/>
  <c r="E29" i="11"/>
  <c r="J29" i="11"/>
  <c r="J28" i="11"/>
  <c r="H28" i="11"/>
  <c r="F28" i="11"/>
  <c r="E28" i="11"/>
  <c r="K28" i="11"/>
  <c r="F27" i="11"/>
  <c r="E27" i="11"/>
  <c r="J27" i="11"/>
  <c r="J26" i="11"/>
  <c r="H26" i="11"/>
  <c r="F26" i="11"/>
  <c r="E26" i="11"/>
  <c r="K26" i="11"/>
  <c r="F25" i="11"/>
  <c r="E25" i="11"/>
  <c r="J25" i="11"/>
  <c r="J24" i="11"/>
  <c r="H24" i="11"/>
  <c r="F24" i="11"/>
  <c r="E24" i="11"/>
  <c r="K24" i="11"/>
  <c r="F23" i="11"/>
  <c r="E23" i="11"/>
  <c r="J23" i="11"/>
  <c r="J22" i="11"/>
  <c r="H22" i="11"/>
  <c r="F22" i="11"/>
  <c r="E22" i="11"/>
  <c r="K22" i="11"/>
  <c r="F21" i="11"/>
  <c r="E21" i="11"/>
  <c r="J21" i="11"/>
  <c r="J20" i="11"/>
  <c r="H20" i="11"/>
  <c r="F20" i="11"/>
  <c r="E20" i="11"/>
  <c r="K20" i="11"/>
  <c r="F19" i="11"/>
  <c r="E19" i="11"/>
  <c r="J19" i="11"/>
  <c r="J18" i="11"/>
  <c r="H18" i="11"/>
  <c r="F18" i="11"/>
  <c r="E18" i="11"/>
  <c r="K18" i="11"/>
  <c r="F17" i="11"/>
  <c r="E17" i="11"/>
  <c r="J17" i="11"/>
  <c r="J16" i="11"/>
  <c r="H16" i="11"/>
  <c r="F16" i="11"/>
  <c r="E16" i="11"/>
  <c r="K16" i="11"/>
  <c r="F15" i="11"/>
  <c r="E15" i="11"/>
  <c r="J15" i="11"/>
  <c r="J14" i="11"/>
  <c r="H14" i="11"/>
  <c r="F14" i="11"/>
  <c r="E14" i="11"/>
  <c r="K14" i="11"/>
  <c r="F13" i="11"/>
  <c r="E13" i="11"/>
  <c r="H13" i="11"/>
  <c r="H12" i="11"/>
  <c r="F12" i="11"/>
  <c r="E12" i="11"/>
  <c r="I12" i="11"/>
  <c r="F11" i="11"/>
  <c r="E11" i="11"/>
  <c r="H11" i="11"/>
  <c r="F10" i="11"/>
  <c r="E10" i="11"/>
  <c r="F9" i="11"/>
  <c r="E9" i="11"/>
  <c r="H9" i="11"/>
  <c r="F8" i="11"/>
  <c r="E8" i="11"/>
  <c r="H8" i="11"/>
  <c r="I8" i="11"/>
  <c r="F7" i="11"/>
  <c r="E7" i="11"/>
  <c r="H7" i="11"/>
  <c r="H6" i="11"/>
  <c r="F6" i="11"/>
  <c r="E6" i="11"/>
  <c r="I6" i="11"/>
  <c r="F5" i="11"/>
  <c r="E5" i="11"/>
  <c r="H5" i="11"/>
  <c r="H4" i="11"/>
  <c r="F4" i="11"/>
  <c r="E4" i="11"/>
  <c r="I4" i="11"/>
  <c r="F3" i="11"/>
  <c r="E3" i="11"/>
  <c r="H3" i="11"/>
  <c r="F86" i="12"/>
  <c r="E86" i="12"/>
  <c r="E85" i="12"/>
  <c r="F84" i="12"/>
  <c r="E84" i="12"/>
  <c r="F83" i="12"/>
  <c r="E83" i="12"/>
  <c r="F82" i="12"/>
  <c r="E82" i="12"/>
  <c r="F81" i="12"/>
  <c r="E81" i="12"/>
  <c r="F80" i="12"/>
  <c r="E80" i="12"/>
  <c r="F79" i="12"/>
  <c r="E79" i="12"/>
  <c r="I79" i="12"/>
  <c r="F78" i="12"/>
  <c r="E78" i="12"/>
  <c r="I78" i="12"/>
  <c r="F77" i="12"/>
  <c r="E77" i="12"/>
  <c r="I77" i="12"/>
  <c r="F76" i="12"/>
  <c r="E76" i="12"/>
  <c r="G76" i="12"/>
  <c r="D74" i="12"/>
  <c r="C74" i="12"/>
  <c r="B74" i="12"/>
  <c r="D73" i="12"/>
  <c r="C73" i="12"/>
  <c r="F73" i="12"/>
  <c r="B73" i="12"/>
  <c r="D72" i="12"/>
  <c r="E72" i="12"/>
  <c r="C72" i="12"/>
  <c r="F72" i="12"/>
  <c r="B72" i="12"/>
  <c r="D71" i="12"/>
  <c r="C71" i="12"/>
  <c r="B71" i="12"/>
  <c r="D70" i="12"/>
  <c r="C70" i="12"/>
  <c r="B70" i="12"/>
  <c r="K81" i="12"/>
  <c r="D69" i="12"/>
  <c r="C69" i="12"/>
  <c r="B69" i="12"/>
  <c r="D68" i="12"/>
  <c r="C68" i="12"/>
  <c r="B68" i="12"/>
  <c r="D67" i="12"/>
  <c r="C67" i="12"/>
  <c r="F67" i="12"/>
  <c r="B67" i="12"/>
  <c r="K78" i="12"/>
  <c r="D66" i="12"/>
  <c r="C66" i="12"/>
  <c r="F66" i="12"/>
  <c r="B66" i="12"/>
  <c r="K77" i="12"/>
  <c r="D65" i="12"/>
  <c r="C65" i="12"/>
  <c r="B65" i="12"/>
  <c r="D64" i="12"/>
  <c r="C64" i="12"/>
  <c r="F64" i="12"/>
  <c r="B64" i="12"/>
  <c r="D63" i="12"/>
  <c r="C63" i="12"/>
  <c r="F63" i="12"/>
  <c r="B63" i="12"/>
  <c r="D62" i="12"/>
  <c r="C62" i="12"/>
  <c r="B62" i="12"/>
  <c r="D61" i="12"/>
  <c r="C61" i="12"/>
  <c r="F61" i="12"/>
  <c r="B61" i="12"/>
  <c r="D60" i="12"/>
  <c r="C60" i="12"/>
  <c r="E60" i="12"/>
  <c r="B60" i="12"/>
  <c r="D59" i="12"/>
  <c r="C59" i="12"/>
  <c r="B59" i="12"/>
  <c r="D58" i="12"/>
  <c r="C58" i="12"/>
  <c r="F58" i="12"/>
  <c r="B58" i="12"/>
  <c r="D57" i="12"/>
  <c r="F57" i="12"/>
  <c r="C57" i="12"/>
  <c r="B57" i="12"/>
  <c r="D56" i="12"/>
  <c r="C56" i="12"/>
  <c r="F56" i="12"/>
  <c r="B56" i="12"/>
  <c r="D55" i="12"/>
  <c r="C55" i="12"/>
  <c r="B55" i="12"/>
  <c r="D54" i="12"/>
  <c r="C54" i="12"/>
  <c r="F54" i="12"/>
  <c r="B54" i="12"/>
  <c r="D53" i="12"/>
  <c r="C53" i="12"/>
  <c r="B53" i="12"/>
  <c r="D52" i="12"/>
  <c r="C52" i="12"/>
  <c r="F52" i="12"/>
  <c r="B52" i="12"/>
  <c r="D51" i="12"/>
  <c r="C51" i="12"/>
  <c r="F51" i="12"/>
  <c r="B51" i="12"/>
  <c r="D50" i="12"/>
  <c r="C50" i="12"/>
  <c r="F50" i="12"/>
  <c r="B50" i="12"/>
  <c r="D49" i="12"/>
  <c r="C49" i="12"/>
  <c r="F49" i="12"/>
  <c r="B49" i="12"/>
  <c r="E49" i="12"/>
  <c r="D48" i="12"/>
  <c r="C48" i="12"/>
  <c r="F48" i="12"/>
  <c r="B48" i="12"/>
  <c r="D47" i="12"/>
  <c r="C47" i="12"/>
  <c r="B47" i="12"/>
  <c r="E47" i="12"/>
  <c r="D46" i="12"/>
  <c r="C46" i="12"/>
  <c r="F46" i="12"/>
  <c r="B46" i="12"/>
  <c r="E46" i="12"/>
  <c r="D45" i="12"/>
  <c r="C45" i="12"/>
  <c r="F45" i="12"/>
  <c r="B45" i="12"/>
  <c r="D44" i="12"/>
  <c r="C44" i="12"/>
  <c r="B44" i="12"/>
  <c r="D43" i="12"/>
  <c r="C43" i="12"/>
  <c r="B43" i="12"/>
  <c r="D42" i="12"/>
  <c r="C42" i="12"/>
  <c r="F42" i="12"/>
  <c r="B42" i="12"/>
  <c r="D41" i="12"/>
  <c r="C41" i="12"/>
  <c r="B41" i="12"/>
  <c r="D40" i="12"/>
  <c r="C40" i="12"/>
  <c r="F40" i="12"/>
  <c r="B40" i="12"/>
  <c r="D39" i="12"/>
  <c r="C39" i="12"/>
  <c r="F39" i="12"/>
  <c r="B39" i="12"/>
  <c r="D38" i="12"/>
  <c r="C38" i="12"/>
  <c r="B38" i="12"/>
  <c r="E38" i="12"/>
  <c r="D37" i="12"/>
  <c r="C37" i="12"/>
  <c r="F37" i="12"/>
  <c r="B37" i="12"/>
  <c r="D36" i="12"/>
  <c r="C36" i="12"/>
  <c r="F36" i="12"/>
  <c r="B36" i="12"/>
  <c r="D35" i="12"/>
  <c r="C35" i="12"/>
  <c r="F35" i="12"/>
  <c r="B35" i="12"/>
  <c r="D34" i="12"/>
  <c r="C34" i="12"/>
  <c r="F34" i="12"/>
  <c r="B34" i="12"/>
  <c r="E34" i="12"/>
  <c r="D33" i="12"/>
  <c r="C33" i="12"/>
  <c r="F33" i="12"/>
  <c r="B33" i="12"/>
  <c r="D32" i="12"/>
  <c r="C32" i="12"/>
  <c r="F32" i="12"/>
  <c r="B32" i="12"/>
  <c r="D31" i="12"/>
  <c r="C31" i="12"/>
  <c r="B31" i="12"/>
  <c r="E31" i="12"/>
  <c r="D30" i="12"/>
  <c r="C30" i="12"/>
  <c r="F30" i="12"/>
  <c r="B30" i="12"/>
  <c r="D29" i="12"/>
  <c r="C29" i="12"/>
  <c r="B29" i="12"/>
  <c r="D28" i="12"/>
  <c r="C28" i="12"/>
  <c r="F28" i="12"/>
  <c r="B28" i="12"/>
  <c r="D27" i="12"/>
  <c r="C27" i="12"/>
  <c r="B27" i="12"/>
  <c r="D26" i="12"/>
  <c r="C26" i="12"/>
  <c r="B26" i="12"/>
  <c r="D25" i="12"/>
  <c r="C25" i="12"/>
  <c r="B25" i="12"/>
  <c r="D24" i="12"/>
  <c r="C24" i="12"/>
  <c r="F24" i="12"/>
  <c r="B24" i="12"/>
  <c r="D23" i="12"/>
  <c r="C23" i="12"/>
  <c r="F23" i="12"/>
  <c r="B23" i="12"/>
  <c r="D22" i="12"/>
  <c r="C22" i="12"/>
  <c r="B22" i="12"/>
  <c r="D21" i="12"/>
  <c r="C21" i="12"/>
  <c r="B21" i="12"/>
  <c r="D20" i="12"/>
  <c r="C20" i="12"/>
  <c r="B20" i="12"/>
  <c r="D19" i="12"/>
  <c r="C19" i="12"/>
  <c r="F19" i="12"/>
  <c r="B19" i="12"/>
  <c r="D18" i="12"/>
  <c r="C18" i="12"/>
  <c r="B18" i="12"/>
  <c r="E18" i="12"/>
  <c r="D17" i="12"/>
  <c r="C17" i="12"/>
  <c r="F17" i="12"/>
  <c r="B17" i="12"/>
  <c r="E17" i="12"/>
  <c r="G17" i="12"/>
  <c r="D16" i="12"/>
  <c r="C16" i="12"/>
  <c r="B16" i="12"/>
  <c r="D15" i="12"/>
  <c r="C15" i="12"/>
  <c r="B15" i="12"/>
  <c r="E15" i="12"/>
  <c r="K15" i="12"/>
  <c r="D14" i="12"/>
  <c r="C14" i="12"/>
  <c r="F14" i="12"/>
  <c r="B14" i="12"/>
  <c r="D13" i="12"/>
  <c r="C13" i="12"/>
  <c r="F13" i="12"/>
  <c r="B13" i="12"/>
  <c r="D12" i="12"/>
  <c r="C12" i="12"/>
  <c r="B12" i="12"/>
  <c r="E12" i="12"/>
  <c r="D11" i="12"/>
  <c r="C11" i="12"/>
  <c r="B11" i="12"/>
  <c r="D10" i="12"/>
  <c r="C10" i="12"/>
  <c r="F10" i="12"/>
  <c r="B10" i="12"/>
  <c r="D9" i="12"/>
  <c r="C9" i="12"/>
  <c r="F9" i="12"/>
  <c r="B9" i="12"/>
  <c r="D8" i="12"/>
  <c r="C8" i="12"/>
  <c r="F8" i="12"/>
  <c r="B8" i="12"/>
  <c r="D7" i="12"/>
  <c r="C7" i="12"/>
  <c r="B7" i="12"/>
  <c r="D6" i="12"/>
  <c r="C6" i="12"/>
  <c r="E6" i="12"/>
  <c r="B6" i="12"/>
  <c r="K17" i="12"/>
  <c r="D5" i="12"/>
  <c r="C5" i="12"/>
  <c r="F5" i="12"/>
  <c r="B5" i="12"/>
  <c r="D4" i="12"/>
  <c r="C4" i="12"/>
  <c r="E4" i="12"/>
  <c r="G4" i="12"/>
  <c r="B4" i="12"/>
  <c r="D3" i="12"/>
  <c r="C3" i="12"/>
  <c r="B3" i="12"/>
  <c r="F86" i="10"/>
  <c r="E86" i="10"/>
  <c r="I86" i="10"/>
  <c r="F85" i="10"/>
  <c r="E85" i="10"/>
  <c r="I85" i="10"/>
  <c r="F84" i="10"/>
  <c r="E84" i="10"/>
  <c r="F83" i="10"/>
  <c r="E83" i="10"/>
  <c r="F82" i="10"/>
  <c r="E82" i="10"/>
  <c r="I82" i="10"/>
  <c r="F81" i="10"/>
  <c r="E81" i="10"/>
  <c r="I81" i="10"/>
  <c r="F80" i="10"/>
  <c r="E80" i="10"/>
  <c r="G80" i="10"/>
  <c r="F79" i="10"/>
  <c r="E79" i="10"/>
  <c r="H79" i="10"/>
  <c r="F78" i="10"/>
  <c r="E78" i="10"/>
  <c r="K78" i="10"/>
  <c r="F77" i="10"/>
  <c r="E77" i="10"/>
  <c r="H77" i="10"/>
  <c r="F76" i="10"/>
  <c r="E76" i="10"/>
  <c r="H76" i="10"/>
  <c r="K76" i="10"/>
  <c r="F75" i="10"/>
  <c r="E75" i="10"/>
  <c r="G75" i="10"/>
  <c r="F74" i="10"/>
  <c r="E74" i="10"/>
  <c r="F73" i="10"/>
  <c r="E73" i="10"/>
  <c r="I73" i="10"/>
  <c r="F72" i="10"/>
  <c r="E72" i="10"/>
  <c r="H72" i="10"/>
  <c r="F71" i="10"/>
  <c r="E71" i="10"/>
  <c r="G71" i="10"/>
  <c r="F70" i="10"/>
  <c r="E70" i="10"/>
  <c r="I70" i="10"/>
  <c r="F69" i="10"/>
  <c r="E69" i="10"/>
  <c r="G69" i="10"/>
  <c r="F68" i="10"/>
  <c r="E68" i="10"/>
  <c r="J68" i="10"/>
  <c r="F67" i="10"/>
  <c r="E67" i="10"/>
  <c r="F66" i="10"/>
  <c r="E66" i="10"/>
  <c r="K66" i="10"/>
  <c r="F65" i="10"/>
  <c r="E65" i="10"/>
  <c r="F64" i="10"/>
  <c r="E64" i="10"/>
  <c r="K64" i="10"/>
  <c r="F63" i="10"/>
  <c r="E63" i="10"/>
  <c r="J63" i="10"/>
  <c r="F62" i="10"/>
  <c r="E62" i="10"/>
  <c r="K62" i="10"/>
  <c r="F61" i="10"/>
  <c r="E61" i="10"/>
  <c r="I61" i="10"/>
  <c r="F60" i="10"/>
  <c r="E60" i="10"/>
  <c r="J60" i="10"/>
  <c r="F59" i="10"/>
  <c r="E59" i="10"/>
  <c r="J59" i="10"/>
  <c r="F58" i="10"/>
  <c r="E58" i="10"/>
  <c r="K58" i="10"/>
  <c r="F57" i="10"/>
  <c r="E57" i="10"/>
  <c r="I57" i="10"/>
  <c r="F56" i="10"/>
  <c r="E56" i="10"/>
  <c r="K56" i="10"/>
  <c r="F55" i="10"/>
  <c r="E55" i="10"/>
  <c r="H55" i="10"/>
  <c r="F54" i="10"/>
  <c r="E54" i="10"/>
  <c r="K54" i="10"/>
  <c r="F53" i="10"/>
  <c r="E53" i="10"/>
  <c r="I53" i="10"/>
  <c r="F52" i="10"/>
  <c r="E52" i="10"/>
  <c r="J52" i="10"/>
  <c r="F51" i="10"/>
  <c r="E51" i="10"/>
  <c r="K51" i="10"/>
  <c r="F50" i="10"/>
  <c r="E50" i="10"/>
  <c r="J50" i="10"/>
  <c r="F49" i="10"/>
  <c r="E49" i="10"/>
  <c r="F48" i="10"/>
  <c r="E48" i="10"/>
  <c r="J48" i="10"/>
  <c r="F47" i="10"/>
  <c r="E47" i="10"/>
  <c r="F46" i="10"/>
  <c r="E46" i="10"/>
  <c r="J46" i="10"/>
  <c r="F45" i="10"/>
  <c r="E45" i="10"/>
  <c r="J45" i="10"/>
  <c r="F44" i="10"/>
  <c r="E44" i="10"/>
  <c r="I44" i="10"/>
  <c r="F43" i="10"/>
  <c r="E43" i="10"/>
  <c r="K43" i="10"/>
  <c r="F42" i="10"/>
  <c r="E42" i="10"/>
  <c r="F41" i="10"/>
  <c r="E41" i="10"/>
  <c r="K41" i="10"/>
  <c r="F40" i="10"/>
  <c r="E40" i="10"/>
  <c r="I40" i="10"/>
  <c r="F39" i="10"/>
  <c r="E39" i="10"/>
  <c r="K39" i="10"/>
  <c r="F38" i="10"/>
  <c r="E38" i="10"/>
  <c r="H38" i="10"/>
  <c r="F37" i="10"/>
  <c r="E37" i="10"/>
  <c r="K37" i="10"/>
  <c r="F36" i="10"/>
  <c r="E36" i="10"/>
  <c r="I36" i="10"/>
  <c r="F35" i="10"/>
  <c r="E35" i="10"/>
  <c r="K35" i="10"/>
  <c r="F34" i="10"/>
  <c r="E34" i="10"/>
  <c r="H34" i="10"/>
  <c r="F33" i="10"/>
  <c r="E33" i="10"/>
  <c r="K33" i="10"/>
  <c r="F32" i="10"/>
  <c r="E32" i="10"/>
  <c r="I32" i="10"/>
  <c r="F31" i="10"/>
  <c r="E31" i="10"/>
  <c r="G31" i="10"/>
  <c r="F30" i="10"/>
  <c r="E30" i="10"/>
  <c r="F29" i="10"/>
  <c r="E29" i="10"/>
  <c r="K29" i="10"/>
  <c r="F28" i="10"/>
  <c r="E28" i="10"/>
  <c r="I28" i="10"/>
  <c r="F27" i="10"/>
  <c r="E27" i="10"/>
  <c r="K27" i="10"/>
  <c r="F26" i="10"/>
  <c r="E26" i="10"/>
  <c r="H26" i="10"/>
  <c r="F25" i="10"/>
  <c r="E25" i="10"/>
  <c r="K25" i="10"/>
  <c r="F24" i="10"/>
  <c r="E24" i="10"/>
  <c r="I24" i="10"/>
  <c r="F23" i="10"/>
  <c r="E23" i="10"/>
  <c r="K23" i="10"/>
  <c r="F22" i="10"/>
  <c r="E22" i="10"/>
  <c r="H22" i="10"/>
  <c r="F21" i="10"/>
  <c r="E21" i="10"/>
  <c r="K21" i="10"/>
  <c r="F20" i="10"/>
  <c r="E20" i="10"/>
  <c r="I20" i="10"/>
  <c r="F19" i="10"/>
  <c r="E19" i="10"/>
  <c r="K19" i="10"/>
  <c r="F18" i="10"/>
  <c r="E18" i="10"/>
  <c r="H18" i="10"/>
  <c r="F17" i="10"/>
  <c r="E17" i="10"/>
  <c r="K17" i="10"/>
  <c r="F16" i="10"/>
  <c r="E16" i="10"/>
  <c r="I16" i="10"/>
  <c r="F15" i="10"/>
  <c r="E15" i="10"/>
  <c r="K15" i="10"/>
  <c r="F14" i="10"/>
  <c r="E14" i="10"/>
  <c r="F13" i="10"/>
  <c r="E13" i="10"/>
  <c r="I13" i="10"/>
  <c r="F12" i="10"/>
  <c r="E12" i="10"/>
  <c r="H12" i="10"/>
  <c r="F11" i="10"/>
  <c r="E11" i="10"/>
  <c r="I11" i="10"/>
  <c r="F10" i="10"/>
  <c r="E10" i="10"/>
  <c r="H10" i="10"/>
  <c r="F9" i="10"/>
  <c r="E9" i="10"/>
  <c r="I9" i="10"/>
  <c r="F8" i="10"/>
  <c r="E8" i="10"/>
  <c r="H8" i="10"/>
  <c r="F7" i="10"/>
  <c r="E7" i="10"/>
  <c r="I7" i="10"/>
  <c r="F6" i="10"/>
  <c r="E6" i="10"/>
  <c r="H6" i="10"/>
  <c r="F5" i="10"/>
  <c r="E5" i="10"/>
  <c r="I5" i="10"/>
  <c r="F4" i="10"/>
  <c r="E4" i="10"/>
  <c r="H4" i="10"/>
  <c r="F3" i="10"/>
  <c r="E3" i="10"/>
  <c r="I3" i="10"/>
  <c r="E57" i="2"/>
  <c r="J57" i="2"/>
  <c r="F86" i="8"/>
  <c r="E86" i="8"/>
  <c r="F85" i="8"/>
  <c r="E85" i="8"/>
  <c r="J85" i="8"/>
  <c r="F84" i="8"/>
  <c r="E84" i="8"/>
  <c r="K84" i="8"/>
  <c r="F83" i="8"/>
  <c r="E83" i="8"/>
  <c r="J83" i="8"/>
  <c r="F82" i="8"/>
  <c r="E82" i="8"/>
  <c r="F81" i="8"/>
  <c r="E81" i="8"/>
  <c r="H81" i="8"/>
  <c r="F80" i="8"/>
  <c r="E80" i="8"/>
  <c r="I80" i="8"/>
  <c r="F79" i="8"/>
  <c r="E79" i="8"/>
  <c r="F78" i="8"/>
  <c r="E78" i="8"/>
  <c r="K78" i="8"/>
  <c r="F77" i="8"/>
  <c r="E77" i="8"/>
  <c r="H77" i="8"/>
  <c r="F76" i="8"/>
  <c r="E76" i="8"/>
  <c r="I76" i="8"/>
  <c r="F75" i="8"/>
  <c r="E75" i="8"/>
  <c r="K75" i="8"/>
  <c r="F74" i="8"/>
  <c r="E74" i="8"/>
  <c r="I74" i="8"/>
  <c r="F73" i="8"/>
  <c r="E73" i="8"/>
  <c r="H73" i="8"/>
  <c r="F72" i="8"/>
  <c r="E72" i="8"/>
  <c r="I72" i="8"/>
  <c r="F71" i="8"/>
  <c r="E71" i="8"/>
  <c r="G71" i="8"/>
  <c r="F70" i="8"/>
  <c r="E70" i="8"/>
  <c r="F69" i="8"/>
  <c r="E69" i="8"/>
  <c r="K69" i="8"/>
  <c r="F68" i="8"/>
  <c r="E68" i="8"/>
  <c r="J68" i="8"/>
  <c r="F67" i="8"/>
  <c r="E67" i="8"/>
  <c r="K67" i="8"/>
  <c r="F66" i="8"/>
  <c r="E66" i="8"/>
  <c r="J66" i="8"/>
  <c r="F65" i="8"/>
  <c r="E65" i="8"/>
  <c r="H65" i="8"/>
  <c r="F64" i="8"/>
  <c r="E64" i="8"/>
  <c r="G64" i="8"/>
  <c r="F63" i="8"/>
  <c r="E63" i="8"/>
  <c r="H63" i="8"/>
  <c r="F62" i="8"/>
  <c r="E62" i="8"/>
  <c r="F61" i="8"/>
  <c r="E61" i="8"/>
  <c r="G61" i="8"/>
  <c r="F60" i="8"/>
  <c r="E60" i="8"/>
  <c r="H60" i="8"/>
  <c r="F59" i="8"/>
  <c r="E59" i="8"/>
  <c r="G59" i="8"/>
  <c r="F58" i="8"/>
  <c r="E58" i="8"/>
  <c r="J58" i="8"/>
  <c r="F57" i="8"/>
  <c r="E57" i="8"/>
  <c r="F56" i="8"/>
  <c r="E56" i="8"/>
  <c r="H56" i="8"/>
  <c r="F55" i="8"/>
  <c r="E55" i="8"/>
  <c r="F54" i="8"/>
  <c r="E54" i="8"/>
  <c r="F53" i="8"/>
  <c r="E53" i="8"/>
  <c r="G53" i="8"/>
  <c r="F52" i="8"/>
  <c r="E52" i="8"/>
  <c r="F51" i="8"/>
  <c r="E51" i="8"/>
  <c r="F50" i="8"/>
  <c r="E50" i="8"/>
  <c r="F49" i="8"/>
  <c r="E49" i="8"/>
  <c r="F48" i="8"/>
  <c r="E48" i="8"/>
  <c r="F47" i="8"/>
  <c r="E47" i="8"/>
  <c r="F46" i="8"/>
  <c r="E46" i="8"/>
  <c r="F45" i="8"/>
  <c r="E45" i="8"/>
  <c r="F44" i="8"/>
  <c r="E44" i="8"/>
  <c r="F43" i="8"/>
  <c r="E43" i="8"/>
  <c r="G43" i="8"/>
  <c r="F42" i="8"/>
  <c r="E42" i="8"/>
  <c r="F41" i="8"/>
  <c r="E41" i="8"/>
  <c r="K41" i="8"/>
  <c r="F40" i="8"/>
  <c r="E40" i="8"/>
  <c r="F39" i="8"/>
  <c r="E39" i="8"/>
  <c r="F38" i="8"/>
  <c r="E38" i="8"/>
  <c r="F37" i="8"/>
  <c r="E37" i="8"/>
  <c r="K37" i="8"/>
  <c r="F36" i="8"/>
  <c r="E36" i="8"/>
  <c r="F35" i="8"/>
  <c r="E35" i="8"/>
  <c r="F34" i="8"/>
  <c r="E34" i="8"/>
  <c r="H34" i="8"/>
  <c r="F33" i="8"/>
  <c r="E33" i="8"/>
  <c r="J33" i="8"/>
  <c r="F32" i="8"/>
  <c r="E32" i="8"/>
  <c r="K32" i="8"/>
  <c r="F31" i="8"/>
  <c r="E31" i="8"/>
  <c r="F30" i="8"/>
  <c r="E30" i="8"/>
  <c r="J30" i="8"/>
  <c r="F29" i="8"/>
  <c r="E29" i="8"/>
  <c r="F28" i="8"/>
  <c r="E28" i="8"/>
  <c r="H28" i="8"/>
  <c r="F27" i="8"/>
  <c r="E27" i="8"/>
  <c r="F26" i="8"/>
  <c r="E26" i="8"/>
  <c r="F25" i="8"/>
  <c r="E25" i="8"/>
  <c r="F24" i="8"/>
  <c r="E24" i="8"/>
  <c r="H24" i="8"/>
  <c r="F23" i="8"/>
  <c r="E23" i="8"/>
  <c r="H23" i="8"/>
  <c r="F22" i="8"/>
  <c r="E22" i="8"/>
  <c r="F21" i="8"/>
  <c r="E21" i="8"/>
  <c r="H21" i="8"/>
  <c r="F20" i="8"/>
  <c r="E20" i="8"/>
  <c r="F19" i="8"/>
  <c r="E19" i="8"/>
  <c r="G19" i="8"/>
  <c r="F18" i="8"/>
  <c r="E18" i="8"/>
  <c r="K18" i="8"/>
  <c r="F17" i="8"/>
  <c r="E17" i="8"/>
  <c r="F16" i="8"/>
  <c r="E16" i="8"/>
  <c r="G16" i="8"/>
  <c r="F15" i="8"/>
  <c r="E15" i="8"/>
  <c r="F14" i="8"/>
  <c r="E14" i="8"/>
  <c r="F13" i="8"/>
  <c r="E13" i="8"/>
  <c r="G13" i="8"/>
  <c r="F12" i="8"/>
  <c r="E12" i="8"/>
  <c r="G12" i="8"/>
  <c r="F11" i="8"/>
  <c r="E11" i="8"/>
  <c r="F10" i="8"/>
  <c r="E10" i="8"/>
  <c r="F9" i="8"/>
  <c r="E9" i="8"/>
  <c r="I9" i="8"/>
  <c r="F8" i="8"/>
  <c r="E8" i="8"/>
  <c r="F7" i="8"/>
  <c r="E7" i="8"/>
  <c r="F6" i="8"/>
  <c r="E6" i="8"/>
  <c r="F5" i="8"/>
  <c r="E5" i="8"/>
  <c r="F4" i="8"/>
  <c r="E4" i="8"/>
  <c r="I4" i="8"/>
  <c r="F3" i="8"/>
  <c r="E3" i="8"/>
  <c r="F86" i="7"/>
  <c r="E86" i="7"/>
  <c r="G86" i="7"/>
  <c r="F85" i="7"/>
  <c r="E85" i="7"/>
  <c r="H85" i="7"/>
  <c r="F84" i="7"/>
  <c r="E84" i="7"/>
  <c r="I84" i="7"/>
  <c r="F83" i="7"/>
  <c r="E83" i="7"/>
  <c r="F82" i="7"/>
  <c r="E82" i="7"/>
  <c r="H82" i="7"/>
  <c r="F81" i="7"/>
  <c r="E81" i="7"/>
  <c r="I81" i="7"/>
  <c r="F80" i="7"/>
  <c r="E80" i="7"/>
  <c r="G80" i="7"/>
  <c r="F79" i="7"/>
  <c r="E79" i="7"/>
  <c r="H79" i="7"/>
  <c r="F78" i="7"/>
  <c r="E78" i="7"/>
  <c r="F77" i="7"/>
  <c r="E77" i="7"/>
  <c r="H77" i="7"/>
  <c r="F76" i="7"/>
  <c r="E76" i="7"/>
  <c r="H76" i="7"/>
  <c r="F75" i="7"/>
  <c r="E75" i="7"/>
  <c r="I75" i="7"/>
  <c r="F74" i="7"/>
  <c r="E74" i="7"/>
  <c r="I74" i="7"/>
  <c r="F73" i="7"/>
  <c r="E73" i="7"/>
  <c r="I73" i="7"/>
  <c r="F72" i="7"/>
  <c r="E72" i="7"/>
  <c r="F71" i="7"/>
  <c r="E71" i="7"/>
  <c r="I71" i="7"/>
  <c r="F70" i="7"/>
  <c r="E70" i="7"/>
  <c r="G70" i="7"/>
  <c r="F69" i="7"/>
  <c r="E69" i="7"/>
  <c r="G69" i="7"/>
  <c r="K69" i="7"/>
  <c r="F68" i="7"/>
  <c r="E68" i="7"/>
  <c r="F67" i="7"/>
  <c r="E67" i="7"/>
  <c r="F66" i="7"/>
  <c r="E66" i="7"/>
  <c r="J66" i="7"/>
  <c r="F65" i="7"/>
  <c r="E65" i="7"/>
  <c r="J65" i="7"/>
  <c r="F64" i="7"/>
  <c r="E64" i="7"/>
  <c r="I64" i="7"/>
  <c r="F63" i="7"/>
  <c r="E63" i="7"/>
  <c r="I63" i="7"/>
  <c r="F62" i="7"/>
  <c r="E62" i="7"/>
  <c r="G62" i="7"/>
  <c r="F61" i="7"/>
  <c r="E61" i="7"/>
  <c r="H61" i="7"/>
  <c r="F60" i="7"/>
  <c r="E60" i="7"/>
  <c r="F59" i="7"/>
  <c r="E59" i="7"/>
  <c r="K59" i="7"/>
  <c r="F58" i="7"/>
  <c r="E58" i="7"/>
  <c r="G58" i="7"/>
  <c r="F57" i="7"/>
  <c r="E57" i="7"/>
  <c r="G57" i="7"/>
  <c r="F56" i="7"/>
  <c r="E56" i="7"/>
  <c r="F55" i="7"/>
  <c r="E55" i="7"/>
  <c r="J55" i="7"/>
  <c r="F54" i="7"/>
  <c r="E54" i="7"/>
  <c r="H54" i="7"/>
  <c r="F53" i="7"/>
  <c r="E53" i="7"/>
  <c r="F52" i="7"/>
  <c r="E52" i="7"/>
  <c r="G52" i="7"/>
  <c r="F51" i="7"/>
  <c r="E51" i="7"/>
  <c r="I51" i="7"/>
  <c r="F50" i="7"/>
  <c r="E50" i="7"/>
  <c r="K50" i="7"/>
  <c r="F49" i="7"/>
  <c r="E49" i="7"/>
  <c r="J49" i="7"/>
  <c r="F48" i="7"/>
  <c r="E48" i="7"/>
  <c r="I48" i="7"/>
  <c r="F47" i="7"/>
  <c r="E47" i="7"/>
  <c r="H47" i="7"/>
  <c r="F46" i="7"/>
  <c r="E46" i="7"/>
  <c r="F45" i="7"/>
  <c r="E45" i="7"/>
  <c r="K45" i="7"/>
  <c r="F44" i="7"/>
  <c r="E44" i="7"/>
  <c r="K44" i="7"/>
  <c r="F43" i="7"/>
  <c r="E43" i="7"/>
  <c r="J43" i="7"/>
  <c r="F42" i="7"/>
  <c r="E42" i="7"/>
  <c r="H42" i="7"/>
  <c r="F41" i="7"/>
  <c r="E41" i="7"/>
  <c r="F40" i="7"/>
  <c r="E40" i="7"/>
  <c r="G40" i="7"/>
  <c r="F39" i="7"/>
  <c r="E39" i="7"/>
  <c r="F38" i="7"/>
  <c r="E38" i="7"/>
  <c r="F37" i="7"/>
  <c r="E37" i="7"/>
  <c r="J37" i="7"/>
  <c r="F36" i="7"/>
  <c r="E36" i="7"/>
  <c r="F35" i="7"/>
  <c r="E35" i="7"/>
  <c r="F34" i="7"/>
  <c r="E34" i="7"/>
  <c r="I34" i="7"/>
  <c r="F33" i="7"/>
  <c r="E33" i="7"/>
  <c r="H33" i="7"/>
  <c r="F32" i="7"/>
  <c r="E32" i="7"/>
  <c r="G32" i="7"/>
  <c r="F31" i="7"/>
  <c r="E31" i="7"/>
  <c r="K31" i="7"/>
  <c r="F30" i="7"/>
  <c r="E30" i="7"/>
  <c r="I30" i="7"/>
  <c r="F29" i="7"/>
  <c r="E29" i="7"/>
  <c r="K29" i="7"/>
  <c r="F28" i="7"/>
  <c r="E28" i="7"/>
  <c r="K28" i="7"/>
  <c r="F27" i="7"/>
  <c r="E27" i="7"/>
  <c r="F26" i="7"/>
  <c r="E26" i="7"/>
  <c r="F25" i="7"/>
  <c r="E25" i="7"/>
  <c r="F24" i="7"/>
  <c r="E24" i="7"/>
  <c r="F23" i="7"/>
  <c r="E23" i="7"/>
  <c r="J23" i="7"/>
  <c r="F22" i="7"/>
  <c r="E22" i="7"/>
  <c r="F21" i="7"/>
  <c r="E21" i="7"/>
  <c r="G21" i="7"/>
  <c r="F20" i="7"/>
  <c r="E20" i="7"/>
  <c r="H20" i="7"/>
  <c r="F19" i="7"/>
  <c r="E19" i="7"/>
  <c r="F18" i="7"/>
  <c r="E18" i="7"/>
  <c r="I18" i="7"/>
  <c r="F17" i="7"/>
  <c r="E17" i="7"/>
  <c r="G17" i="7"/>
  <c r="F16" i="7"/>
  <c r="E16" i="7"/>
  <c r="F15" i="7"/>
  <c r="E15" i="7"/>
  <c r="K15" i="7"/>
  <c r="F14" i="7"/>
  <c r="E14" i="7"/>
  <c r="F13" i="7"/>
  <c r="E13" i="7"/>
  <c r="G13" i="7"/>
  <c r="F12" i="7"/>
  <c r="E12" i="7"/>
  <c r="F11" i="7"/>
  <c r="E11" i="7"/>
  <c r="F10" i="7"/>
  <c r="E10" i="7"/>
  <c r="G10" i="7"/>
  <c r="F9" i="7"/>
  <c r="E9" i="7"/>
  <c r="H9" i="7"/>
  <c r="F8" i="7"/>
  <c r="E8" i="7"/>
  <c r="F7" i="7"/>
  <c r="E7" i="7"/>
  <c r="G7" i="7"/>
  <c r="F6" i="7"/>
  <c r="E6" i="7"/>
  <c r="F5" i="7"/>
  <c r="E5" i="7"/>
  <c r="I5" i="7"/>
  <c r="F4" i="7"/>
  <c r="E4" i="7"/>
  <c r="G4" i="7"/>
  <c r="F3" i="7"/>
  <c r="E3" i="7"/>
  <c r="F86" i="4"/>
  <c r="E86" i="4"/>
  <c r="G86" i="4"/>
  <c r="F85" i="4"/>
  <c r="E85" i="4"/>
  <c r="H85" i="4"/>
  <c r="F84" i="4"/>
  <c r="E84" i="4"/>
  <c r="H84" i="4"/>
  <c r="F83" i="4"/>
  <c r="E83" i="4"/>
  <c r="J83" i="4"/>
  <c r="F82" i="4"/>
  <c r="E82" i="4"/>
  <c r="F81" i="4"/>
  <c r="E81" i="4"/>
  <c r="G81" i="4"/>
  <c r="F80" i="4"/>
  <c r="E80" i="4"/>
  <c r="G80" i="4"/>
  <c r="F79" i="4"/>
  <c r="E79" i="4"/>
  <c r="H79" i="4"/>
  <c r="F78" i="4"/>
  <c r="E78" i="4"/>
  <c r="F77" i="4"/>
  <c r="E77" i="4"/>
  <c r="J77" i="4"/>
  <c r="F76" i="4"/>
  <c r="E76" i="4"/>
  <c r="F75" i="4"/>
  <c r="E75" i="4"/>
  <c r="H75" i="4"/>
  <c r="I75" i="4"/>
  <c r="F74" i="4"/>
  <c r="E74" i="4"/>
  <c r="F73" i="4"/>
  <c r="E73" i="4"/>
  <c r="G73" i="4"/>
  <c r="F72" i="4"/>
  <c r="E72" i="4"/>
  <c r="F71" i="4"/>
  <c r="E71" i="4"/>
  <c r="K71" i="4"/>
  <c r="F70" i="4"/>
  <c r="E70" i="4"/>
  <c r="F69" i="4"/>
  <c r="E69" i="4"/>
  <c r="F68" i="4"/>
  <c r="E68" i="4"/>
  <c r="F67" i="4"/>
  <c r="E67" i="4"/>
  <c r="F66" i="4"/>
  <c r="E66" i="4"/>
  <c r="G66" i="4"/>
  <c r="F65" i="4"/>
  <c r="E65" i="4"/>
  <c r="F64" i="4"/>
  <c r="E64" i="4"/>
  <c r="F63" i="4"/>
  <c r="E63" i="4"/>
  <c r="I63" i="4"/>
  <c r="F62" i="4"/>
  <c r="E62" i="4"/>
  <c r="G62" i="4"/>
  <c r="F61" i="4"/>
  <c r="E61" i="4"/>
  <c r="F60" i="4"/>
  <c r="E60" i="4"/>
  <c r="F59" i="4"/>
  <c r="E59" i="4"/>
  <c r="F58" i="4"/>
  <c r="E58" i="4"/>
  <c r="F57" i="4"/>
  <c r="E57" i="4"/>
  <c r="I57" i="4"/>
  <c r="F56" i="4"/>
  <c r="E56" i="4"/>
  <c r="F55" i="4"/>
  <c r="E55" i="4"/>
  <c r="J55" i="4"/>
  <c r="F54" i="4"/>
  <c r="E54" i="4"/>
  <c r="H54" i="4"/>
  <c r="F53" i="4"/>
  <c r="E53" i="4"/>
  <c r="F52" i="4"/>
  <c r="E52" i="4"/>
  <c r="F51" i="4"/>
  <c r="E51" i="4"/>
  <c r="G51" i="4"/>
  <c r="F50" i="4"/>
  <c r="E50" i="4"/>
  <c r="H50" i="4"/>
  <c r="F49" i="4"/>
  <c r="E49" i="4"/>
  <c r="F48" i="4"/>
  <c r="E48" i="4"/>
  <c r="F47" i="4"/>
  <c r="E47" i="4"/>
  <c r="F46" i="4"/>
  <c r="E46" i="4"/>
  <c r="J46" i="4"/>
  <c r="F45" i="4"/>
  <c r="E45" i="4"/>
  <c r="F44" i="4"/>
  <c r="E44" i="4"/>
  <c r="J44" i="4"/>
  <c r="F43" i="4"/>
  <c r="E43" i="4"/>
  <c r="F42" i="4"/>
  <c r="E42" i="4"/>
  <c r="F41" i="4"/>
  <c r="E41" i="4"/>
  <c r="F40" i="4"/>
  <c r="E40" i="4"/>
  <c r="K40" i="4"/>
  <c r="F39" i="4"/>
  <c r="E39" i="4"/>
  <c r="H39" i="4"/>
  <c r="F38" i="4"/>
  <c r="E38" i="4"/>
  <c r="F37" i="4"/>
  <c r="E37" i="4"/>
  <c r="H37" i="4"/>
  <c r="F36" i="4"/>
  <c r="E36" i="4"/>
  <c r="K36" i="4"/>
  <c r="F35" i="4"/>
  <c r="E35" i="4"/>
  <c r="G35" i="4"/>
  <c r="F34" i="4"/>
  <c r="E34" i="4"/>
  <c r="F33" i="4"/>
  <c r="E33" i="4"/>
  <c r="F32" i="4"/>
  <c r="E32" i="4"/>
  <c r="I32" i="4"/>
  <c r="F31" i="4"/>
  <c r="E31" i="4"/>
  <c r="F30" i="4"/>
  <c r="E30" i="4"/>
  <c r="H30" i="4"/>
  <c r="F29" i="4"/>
  <c r="E29" i="4"/>
  <c r="F28" i="4"/>
  <c r="E28" i="4"/>
  <c r="J28" i="4"/>
  <c r="F27" i="4"/>
  <c r="E27" i="4"/>
  <c r="F26" i="4"/>
  <c r="E26" i="4"/>
  <c r="F25" i="4"/>
  <c r="E25" i="4"/>
  <c r="F24" i="4"/>
  <c r="E24" i="4"/>
  <c r="F23" i="4"/>
  <c r="E23" i="4"/>
  <c r="F22" i="4"/>
  <c r="E22" i="4"/>
  <c r="F21" i="4"/>
  <c r="E21" i="4"/>
  <c r="H21" i="4"/>
  <c r="F20" i="4"/>
  <c r="E20" i="4"/>
  <c r="G20" i="4"/>
  <c r="F19" i="4"/>
  <c r="E19" i="4"/>
  <c r="J19" i="4"/>
  <c r="F18" i="4"/>
  <c r="E18" i="4"/>
  <c r="F17" i="4"/>
  <c r="E17" i="4"/>
  <c r="H17" i="4"/>
  <c r="F16" i="4"/>
  <c r="E16" i="4"/>
  <c r="F15" i="4"/>
  <c r="E15" i="4"/>
  <c r="F14" i="4"/>
  <c r="E14" i="4"/>
  <c r="K14" i="4"/>
  <c r="F13" i="4"/>
  <c r="E13" i="4"/>
  <c r="F12" i="4"/>
  <c r="E12" i="4"/>
  <c r="G12" i="4"/>
  <c r="F11" i="4"/>
  <c r="E11" i="4"/>
  <c r="F10" i="4"/>
  <c r="E10" i="4"/>
  <c r="F9" i="4"/>
  <c r="E9" i="4"/>
  <c r="F8" i="4"/>
  <c r="E8" i="4"/>
  <c r="G8" i="4"/>
  <c r="F7" i="4"/>
  <c r="E7" i="4"/>
  <c r="F6" i="4"/>
  <c r="E6" i="4"/>
  <c r="H6" i="4"/>
  <c r="F5" i="4"/>
  <c r="E5" i="4"/>
  <c r="F4" i="4"/>
  <c r="E4" i="4"/>
  <c r="F3" i="4"/>
  <c r="E3" i="4"/>
  <c r="G3" i="4"/>
  <c r="F86" i="3"/>
  <c r="E86" i="3"/>
  <c r="J86" i="3"/>
  <c r="F85" i="3"/>
  <c r="E85" i="3"/>
  <c r="J85" i="3"/>
  <c r="F84" i="3"/>
  <c r="E84" i="3"/>
  <c r="H84" i="3"/>
  <c r="F83" i="3"/>
  <c r="E83" i="3"/>
  <c r="K83" i="3"/>
  <c r="F82" i="3"/>
  <c r="E82" i="3"/>
  <c r="K82" i="3"/>
  <c r="F81" i="3"/>
  <c r="E81" i="3"/>
  <c r="H81" i="3"/>
  <c r="J81" i="3"/>
  <c r="F80" i="3"/>
  <c r="E80" i="3"/>
  <c r="F79" i="3"/>
  <c r="E79" i="3"/>
  <c r="J79" i="3"/>
  <c r="F78" i="3"/>
  <c r="E78" i="3"/>
  <c r="K78" i="3"/>
  <c r="F77" i="3"/>
  <c r="E77" i="3"/>
  <c r="I77" i="3"/>
  <c r="F76" i="3"/>
  <c r="E76" i="3"/>
  <c r="F75" i="3"/>
  <c r="E75" i="3"/>
  <c r="K75" i="3"/>
  <c r="F74" i="3"/>
  <c r="E74" i="3"/>
  <c r="J74" i="3"/>
  <c r="F73" i="3"/>
  <c r="E73" i="3"/>
  <c r="F72" i="3"/>
  <c r="E72" i="3"/>
  <c r="F71" i="3"/>
  <c r="E71" i="3"/>
  <c r="H71" i="3"/>
  <c r="F70" i="3"/>
  <c r="E70" i="3"/>
  <c r="F69" i="3"/>
  <c r="E69" i="3"/>
  <c r="K69" i="3"/>
  <c r="F68" i="3"/>
  <c r="E68" i="3"/>
  <c r="F67" i="3"/>
  <c r="E67" i="3"/>
  <c r="F66" i="3"/>
  <c r="E66" i="3"/>
  <c r="F65" i="3"/>
  <c r="E65" i="3"/>
  <c r="F64" i="3"/>
  <c r="E64" i="3"/>
  <c r="J64" i="3"/>
  <c r="F63" i="3"/>
  <c r="E63" i="3"/>
  <c r="F62" i="3"/>
  <c r="E62" i="3"/>
  <c r="H62" i="3"/>
  <c r="F61" i="3"/>
  <c r="E61" i="3"/>
  <c r="F60" i="3"/>
  <c r="E60" i="3"/>
  <c r="F59" i="3"/>
  <c r="E59" i="3"/>
  <c r="J59" i="3"/>
  <c r="F58" i="3"/>
  <c r="E58" i="3"/>
  <c r="G58" i="3"/>
  <c r="F57" i="3"/>
  <c r="E57" i="3"/>
  <c r="K57" i="3"/>
  <c r="F56" i="3"/>
  <c r="E56" i="3"/>
  <c r="F55" i="3"/>
  <c r="E55" i="3"/>
  <c r="K55" i="3"/>
  <c r="F54" i="3"/>
  <c r="E54" i="3"/>
  <c r="F53" i="3"/>
  <c r="E53" i="3"/>
  <c r="F52" i="3"/>
  <c r="E52" i="3"/>
  <c r="K52" i="3"/>
  <c r="F51" i="3"/>
  <c r="E51" i="3"/>
  <c r="J51" i="3"/>
  <c r="F50" i="3"/>
  <c r="E50" i="3"/>
  <c r="F49" i="3"/>
  <c r="E49" i="3"/>
  <c r="F48" i="3"/>
  <c r="E48" i="3"/>
  <c r="K48" i="3"/>
  <c r="F47" i="3"/>
  <c r="E47" i="3"/>
  <c r="F46" i="3"/>
  <c r="E46" i="3"/>
  <c r="I46" i="3"/>
  <c r="F45" i="3"/>
  <c r="E45" i="3"/>
  <c r="G45" i="3"/>
  <c r="F44" i="3"/>
  <c r="E44" i="3"/>
  <c r="F43" i="3"/>
  <c r="E43" i="3"/>
  <c r="G43" i="3"/>
  <c r="F42" i="3"/>
  <c r="E42" i="3"/>
  <c r="F41" i="3"/>
  <c r="E41" i="3"/>
  <c r="F40" i="3"/>
  <c r="E40" i="3"/>
  <c r="F39" i="3"/>
  <c r="E39" i="3"/>
  <c r="H39" i="3"/>
  <c r="F38" i="3"/>
  <c r="E38" i="3"/>
  <c r="J38" i="3"/>
  <c r="F37" i="3"/>
  <c r="E37" i="3"/>
  <c r="I37" i="3"/>
  <c r="F36" i="3"/>
  <c r="E36" i="3"/>
  <c r="I36" i="3"/>
  <c r="F35" i="3"/>
  <c r="E35" i="3"/>
  <c r="F34" i="3"/>
  <c r="E34" i="3"/>
  <c r="G34" i="3"/>
  <c r="F33" i="3"/>
  <c r="E33" i="3"/>
  <c r="F32" i="3"/>
  <c r="E32" i="3"/>
  <c r="F31" i="3"/>
  <c r="E31" i="3"/>
  <c r="H31" i="3"/>
  <c r="F30" i="3"/>
  <c r="E30" i="3"/>
  <c r="F29" i="3"/>
  <c r="E29" i="3"/>
  <c r="F28" i="3"/>
  <c r="E28" i="3"/>
  <c r="F27" i="3"/>
  <c r="E27" i="3"/>
  <c r="F26" i="3"/>
  <c r="E26" i="3"/>
  <c r="H26" i="3"/>
  <c r="F25" i="3"/>
  <c r="E25" i="3"/>
  <c r="F24" i="3"/>
  <c r="E24" i="3"/>
  <c r="G24" i="3"/>
  <c r="F23" i="3"/>
  <c r="E23" i="3"/>
  <c r="H23" i="3"/>
  <c r="F22" i="3"/>
  <c r="E22" i="3"/>
  <c r="F21" i="3"/>
  <c r="E21" i="3"/>
  <c r="F20" i="3"/>
  <c r="E20" i="3"/>
  <c r="F19" i="3"/>
  <c r="E19" i="3"/>
  <c r="F18" i="3"/>
  <c r="E18" i="3"/>
  <c r="F17" i="3"/>
  <c r="E17" i="3"/>
  <c r="K17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F9" i="3"/>
  <c r="E9" i="3"/>
  <c r="I9" i="3"/>
  <c r="F8" i="3"/>
  <c r="E8" i="3"/>
  <c r="I8" i="3"/>
  <c r="F7" i="3"/>
  <c r="E7" i="3"/>
  <c r="G7" i="3"/>
  <c r="F6" i="3"/>
  <c r="E6" i="3"/>
  <c r="F5" i="3"/>
  <c r="E5" i="3"/>
  <c r="F4" i="3"/>
  <c r="E4" i="3"/>
  <c r="F3" i="3"/>
  <c r="E3" i="3"/>
  <c r="F86" i="2"/>
  <c r="E86" i="2"/>
  <c r="J86" i="2"/>
  <c r="F85" i="2"/>
  <c r="E85" i="2"/>
  <c r="K85" i="2"/>
  <c r="F84" i="2"/>
  <c r="E84" i="2"/>
  <c r="G84" i="2"/>
  <c r="F83" i="2"/>
  <c r="E83" i="2"/>
  <c r="J83" i="2"/>
  <c r="F82" i="2"/>
  <c r="E82" i="2"/>
  <c r="J82" i="2"/>
  <c r="F81" i="2"/>
  <c r="E81" i="2"/>
  <c r="K81" i="2"/>
  <c r="F80" i="2"/>
  <c r="E80" i="2"/>
  <c r="F79" i="2"/>
  <c r="E79" i="2"/>
  <c r="J79" i="2"/>
  <c r="F78" i="2"/>
  <c r="E78" i="2"/>
  <c r="J78" i="2"/>
  <c r="F77" i="2"/>
  <c r="E77" i="2"/>
  <c r="F76" i="2"/>
  <c r="E76" i="2"/>
  <c r="J76" i="2"/>
  <c r="F75" i="2"/>
  <c r="E75" i="2"/>
  <c r="K75" i="2"/>
  <c r="F74" i="2"/>
  <c r="E74" i="2"/>
  <c r="H74" i="2"/>
  <c r="F73" i="2"/>
  <c r="E73" i="2"/>
  <c r="I73" i="2"/>
  <c r="F72" i="2"/>
  <c r="E72" i="2"/>
  <c r="J72" i="2"/>
  <c r="F71" i="2"/>
  <c r="E71" i="2"/>
  <c r="K71" i="2"/>
  <c r="I71" i="2"/>
  <c r="F70" i="2"/>
  <c r="E70" i="2"/>
  <c r="I70" i="2"/>
  <c r="F69" i="2"/>
  <c r="E69" i="2"/>
  <c r="K69" i="2"/>
  <c r="F68" i="2"/>
  <c r="E68" i="2"/>
  <c r="F67" i="2"/>
  <c r="E67" i="2"/>
  <c r="K67" i="2"/>
  <c r="F66" i="2"/>
  <c r="E66" i="2"/>
  <c r="F65" i="2"/>
  <c r="E65" i="2"/>
  <c r="F64" i="2"/>
  <c r="E64" i="2"/>
  <c r="I64" i="2"/>
  <c r="F63" i="2"/>
  <c r="E63" i="2"/>
  <c r="J63" i="2"/>
  <c r="F62" i="2"/>
  <c r="E62" i="2"/>
  <c r="I62" i="2"/>
  <c r="F61" i="2"/>
  <c r="E61" i="2"/>
  <c r="F60" i="2"/>
  <c r="E60" i="2"/>
  <c r="F59" i="2"/>
  <c r="E59" i="2"/>
  <c r="H59" i="2"/>
  <c r="F58" i="2"/>
  <c r="E58" i="2"/>
  <c r="F57" i="2"/>
  <c r="H57" i="2"/>
  <c r="F56" i="2"/>
  <c r="E56" i="2"/>
  <c r="I56" i="2"/>
  <c r="F55" i="2"/>
  <c r="E55" i="2"/>
  <c r="G55" i="2"/>
  <c r="F54" i="2"/>
  <c r="E54" i="2"/>
  <c r="H54" i="2"/>
  <c r="F53" i="2"/>
  <c r="E53" i="2"/>
  <c r="I53" i="2"/>
  <c r="F52" i="2"/>
  <c r="E52" i="2"/>
  <c r="F51" i="2"/>
  <c r="E51" i="2"/>
  <c r="F50" i="2"/>
  <c r="E50" i="2"/>
  <c r="F49" i="2"/>
  <c r="E49" i="2"/>
  <c r="H49" i="2"/>
  <c r="F48" i="2"/>
  <c r="E48" i="2"/>
  <c r="G48" i="2"/>
  <c r="F47" i="2"/>
  <c r="E47" i="2"/>
  <c r="F46" i="2"/>
  <c r="E46" i="2"/>
  <c r="K46" i="2"/>
  <c r="F45" i="2"/>
  <c r="E45" i="2"/>
  <c r="K45" i="2"/>
  <c r="F44" i="2"/>
  <c r="E44" i="2"/>
  <c r="K44" i="2"/>
  <c r="F43" i="2"/>
  <c r="E43" i="2"/>
  <c r="F42" i="2"/>
  <c r="E42" i="2"/>
  <c r="F41" i="2"/>
  <c r="E41" i="2"/>
  <c r="F40" i="2"/>
  <c r="E40" i="2"/>
  <c r="F39" i="2"/>
  <c r="E39" i="2"/>
  <c r="I39" i="2"/>
  <c r="F38" i="2"/>
  <c r="E38" i="2"/>
  <c r="F37" i="2"/>
  <c r="E37" i="2"/>
  <c r="H37" i="2"/>
  <c r="F36" i="2"/>
  <c r="E36" i="2"/>
  <c r="F35" i="2"/>
  <c r="E35" i="2"/>
  <c r="F34" i="2"/>
  <c r="E34" i="2"/>
  <c r="F33" i="2"/>
  <c r="E33" i="2"/>
  <c r="F32" i="2"/>
  <c r="E32" i="2"/>
  <c r="F31" i="2"/>
  <c r="E31" i="2"/>
  <c r="I31" i="2"/>
  <c r="F30" i="2"/>
  <c r="E30" i="2"/>
  <c r="F29" i="2"/>
  <c r="E29" i="2"/>
  <c r="F28" i="2"/>
  <c r="E28" i="2"/>
  <c r="F27" i="2"/>
  <c r="E27" i="2"/>
  <c r="F26" i="2"/>
  <c r="E26" i="2"/>
  <c r="G26" i="2"/>
  <c r="H26" i="2"/>
  <c r="F25" i="2"/>
  <c r="E25" i="2"/>
  <c r="H25" i="2"/>
  <c r="F24" i="2"/>
  <c r="E24" i="2"/>
  <c r="K24" i="2"/>
  <c r="F23" i="2"/>
  <c r="E23" i="2"/>
  <c r="F22" i="2"/>
  <c r="E22" i="2"/>
  <c r="H22" i="2"/>
  <c r="F21" i="2"/>
  <c r="E21" i="2"/>
  <c r="F20" i="2"/>
  <c r="E20" i="2"/>
  <c r="F19" i="2"/>
  <c r="E19" i="2"/>
  <c r="I19" i="2"/>
  <c r="F18" i="2"/>
  <c r="E18" i="2"/>
  <c r="H18" i="2"/>
  <c r="F17" i="2"/>
  <c r="E17" i="2"/>
  <c r="J17" i="2"/>
  <c r="F16" i="2"/>
  <c r="E16" i="2"/>
  <c r="G16" i="2"/>
  <c r="F15" i="2"/>
  <c r="E15" i="2"/>
  <c r="J15" i="2"/>
  <c r="F14" i="2"/>
  <c r="E14" i="2"/>
  <c r="J14" i="2"/>
  <c r="F13" i="2"/>
  <c r="E13" i="2"/>
  <c r="F12" i="2"/>
  <c r="E12" i="2"/>
  <c r="F11" i="2"/>
  <c r="E11" i="2"/>
  <c r="F10" i="2"/>
  <c r="E10" i="2"/>
  <c r="I10" i="2"/>
  <c r="F9" i="2"/>
  <c r="E9" i="2"/>
  <c r="F8" i="2"/>
  <c r="E8" i="2"/>
  <c r="F7" i="2"/>
  <c r="E7" i="2"/>
  <c r="F6" i="2"/>
  <c r="E6" i="2"/>
  <c r="H6" i="2"/>
  <c r="F5" i="2"/>
  <c r="E5" i="2"/>
  <c r="I5" i="2"/>
  <c r="F4" i="2"/>
  <c r="E4" i="2"/>
  <c r="F3" i="2"/>
  <c r="E3" i="2"/>
  <c r="G3" i="2"/>
  <c r="E86" i="1"/>
  <c r="J86" i="1"/>
  <c r="F86" i="1"/>
  <c r="E85" i="1"/>
  <c r="H85" i="1"/>
  <c r="F85" i="1"/>
  <c r="E84" i="1"/>
  <c r="F84" i="1"/>
  <c r="E83" i="1"/>
  <c r="F83" i="1"/>
  <c r="E82" i="1"/>
  <c r="G82" i="1"/>
  <c r="F82" i="1"/>
  <c r="E81" i="1"/>
  <c r="K81" i="1"/>
  <c r="F81" i="1"/>
  <c r="E80" i="1"/>
  <c r="K80" i="1"/>
  <c r="F80" i="1"/>
  <c r="E79" i="1"/>
  <c r="F79" i="1"/>
  <c r="F78" i="1"/>
  <c r="E78" i="1"/>
  <c r="J78" i="1"/>
  <c r="E77" i="1"/>
  <c r="K77" i="1"/>
  <c r="F77" i="1"/>
  <c r="F76" i="1"/>
  <c r="E76" i="1"/>
  <c r="I76" i="1"/>
  <c r="E75" i="1"/>
  <c r="J75" i="1"/>
  <c r="F75" i="1"/>
  <c r="E74" i="1"/>
  <c r="J74" i="1"/>
  <c r="F74" i="1"/>
  <c r="E73" i="1"/>
  <c r="I73" i="1"/>
  <c r="F73" i="1"/>
  <c r="E72" i="1"/>
  <c r="F72" i="1"/>
  <c r="E71" i="1"/>
  <c r="J71" i="1"/>
  <c r="F71" i="1"/>
  <c r="E70" i="1"/>
  <c r="H70" i="1"/>
  <c r="F70" i="1"/>
  <c r="E69" i="1"/>
  <c r="F69" i="1"/>
  <c r="E68" i="1"/>
  <c r="F68" i="1"/>
  <c r="E67" i="1"/>
  <c r="F67" i="1"/>
  <c r="F66" i="1"/>
  <c r="E66" i="1"/>
  <c r="E65" i="1"/>
  <c r="F65" i="1"/>
  <c r="E64" i="1"/>
  <c r="F64" i="1"/>
  <c r="E63" i="1"/>
  <c r="H63" i="1"/>
  <c r="K63" i="1"/>
  <c r="F63" i="1"/>
  <c r="E3" i="1"/>
  <c r="H3" i="1"/>
  <c r="F3" i="1"/>
  <c r="E4" i="1"/>
  <c r="F4" i="1"/>
  <c r="E5" i="1"/>
  <c r="I5" i="1"/>
  <c r="F5" i="1"/>
  <c r="E6" i="1"/>
  <c r="G6" i="1"/>
  <c r="I6" i="1"/>
  <c r="F6" i="1"/>
  <c r="E7" i="1"/>
  <c r="F7" i="1"/>
  <c r="E8" i="1"/>
  <c r="F8" i="1"/>
  <c r="E9" i="1"/>
  <c r="G9" i="1"/>
  <c r="F9" i="1"/>
  <c r="E10" i="1"/>
  <c r="F10" i="1"/>
  <c r="E11" i="1"/>
  <c r="F11" i="1"/>
  <c r="E12" i="1"/>
  <c r="F12" i="1"/>
  <c r="E13" i="1"/>
  <c r="I13" i="1"/>
  <c r="F13" i="1"/>
  <c r="E14" i="1"/>
  <c r="F14" i="1"/>
  <c r="E15" i="1"/>
  <c r="F15" i="1"/>
  <c r="E16" i="1"/>
  <c r="F16" i="1"/>
  <c r="E17" i="1"/>
  <c r="F17" i="1"/>
  <c r="E18" i="1"/>
  <c r="F18" i="1"/>
  <c r="E19" i="1"/>
  <c r="G19" i="1"/>
  <c r="F19" i="1"/>
  <c r="E20" i="1"/>
  <c r="I20" i="1"/>
  <c r="J20" i="1"/>
  <c r="F20" i="1"/>
  <c r="E21" i="1"/>
  <c r="F21" i="1"/>
  <c r="E22" i="1"/>
  <c r="I22" i="1"/>
  <c r="F22" i="1"/>
  <c r="E23" i="1"/>
  <c r="K23" i="1"/>
  <c r="G23" i="1"/>
  <c r="F23" i="1"/>
  <c r="E24" i="1"/>
  <c r="G24" i="1"/>
  <c r="F24" i="1"/>
  <c r="E25" i="1"/>
  <c r="H25" i="1"/>
  <c r="F25" i="1"/>
  <c r="E26" i="1"/>
  <c r="F26" i="1"/>
  <c r="E27" i="1"/>
  <c r="K27" i="1"/>
  <c r="F27" i="1"/>
  <c r="E28" i="1"/>
  <c r="K28" i="1"/>
  <c r="F28" i="1"/>
  <c r="E29" i="1"/>
  <c r="F29" i="1"/>
  <c r="E30" i="1"/>
  <c r="I30" i="1"/>
  <c r="F30" i="1"/>
  <c r="E31" i="1"/>
  <c r="F31" i="1"/>
  <c r="E32" i="1"/>
  <c r="F32" i="1"/>
  <c r="E33" i="1"/>
  <c r="G33" i="1"/>
  <c r="F33" i="1"/>
  <c r="E34" i="1"/>
  <c r="F34" i="1"/>
  <c r="E35" i="1"/>
  <c r="F35" i="1"/>
  <c r="E36" i="1"/>
  <c r="I36" i="1"/>
  <c r="E38" i="1"/>
  <c r="I38" i="1"/>
  <c r="F38" i="1"/>
  <c r="E39" i="1"/>
  <c r="F39" i="1"/>
  <c r="E40" i="1"/>
  <c r="I40" i="1"/>
  <c r="F40" i="1"/>
  <c r="E41" i="1"/>
  <c r="J41" i="1"/>
  <c r="F41" i="1"/>
  <c r="E42" i="1"/>
  <c r="K42" i="1"/>
  <c r="F42" i="1"/>
  <c r="E43" i="1"/>
  <c r="F43" i="1"/>
  <c r="E44" i="1"/>
  <c r="G44" i="1"/>
  <c r="F44" i="1"/>
  <c r="E45" i="1"/>
  <c r="K45" i="1"/>
  <c r="I45" i="1"/>
  <c r="F45" i="1"/>
  <c r="E46" i="1"/>
  <c r="J46" i="1"/>
  <c r="F46" i="1"/>
  <c r="E47" i="1"/>
  <c r="G47" i="1"/>
  <c r="F47" i="1"/>
  <c r="E48" i="1"/>
  <c r="J48" i="1"/>
  <c r="F48" i="1"/>
  <c r="E49" i="1"/>
  <c r="J49" i="1"/>
  <c r="I49" i="1"/>
  <c r="F49" i="1"/>
  <c r="E50" i="1"/>
  <c r="F50" i="1"/>
  <c r="E51" i="1"/>
  <c r="H51" i="1"/>
  <c r="F51" i="1"/>
  <c r="E52" i="1"/>
  <c r="H52" i="1"/>
  <c r="F52" i="1"/>
  <c r="E53" i="1"/>
  <c r="F53" i="1"/>
  <c r="E54" i="1"/>
  <c r="I54" i="1"/>
  <c r="F54" i="1"/>
  <c r="E55" i="1"/>
  <c r="H55" i="1"/>
  <c r="F55" i="1"/>
  <c r="E56" i="1"/>
  <c r="F56" i="1"/>
  <c r="E57" i="1"/>
  <c r="J57" i="1"/>
  <c r="F57" i="1"/>
  <c r="E58" i="1"/>
  <c r="F58" i="1"/>
  <c r="E59" i="1"/>
  <c r="I59" i="1"/>
  <c r="F59" i="1"/>
  <c r="E60" i="1"/>
  <c r="J60" i="1"/>
  <c r="F60" i="1"/>
  <c r="E61" i="1"/>
  <c r="F61" i="1"/>
  <c r="E62" i="1"/>
  <c r="K62" i="1"/>
  <c r="F62" i="1"/>
  <c r="F37" i="1"/>
  <c r="F36" i="1"/>
  <c r="E37" i="1"/>
  <c r="G78" i="7"/>
  <c r="H78" i="7"/>
  <c r="G15" i="7"/>
  <c r="K73" i="2"/>
  <c r="I12" i="8"/>
  <c r="H7" i="7"/>
  <c r="I7" i="8"/>
  <c r="H6" i="7"/>
  <c r="H11" i="4"/>
  <c r="H5" i="4"/>
  <c r="H49" i="4"/>
  <c r="I68" i="7"/>
  <c r="K15" i="8"/>
  <c r="G15" i="8"/>
  <c r="J33" i="4"/>
  <c r="G57" i="2"/>
  <c r="K63" i="8"/>
  <c r="J63" i="8"/>
  <c r="G63" i="8"/>
  <c r="J62" i="3"/>
  <c r="K72" i="4"/>
  <c r="J37" i="8"/>
  <c r="I17" i="2"/>
  <c r="G35" i="8"/>
  <c r="H80" i="7"/>
  <c r="G67" i="8"/>
  <c r="I21" i="8"/>
  <c r="G21" i="8"/>
  <c r="G59" i="4"/>
  <c r="I60" i="8"/>
  <c r="J81" i="4"/>
  <c r="G22" i="7"/>
  <c r="J24" i="7"/>
  <c r="G63" i="4"/>
  <c r="H10" i="3"/>
  <c r="H61" i="8"/>
  <c r="I65" i="3"/>
  <c r="J23" i="4"/>
  <c r="J63" i="4"/>
  <c r="I3" i="7"/>
  <c r="G27" i="4"/>
  <c r="J27" i="8"/>
  <c r="I11" i="4"/>
  <c r="G11" i="4"/>
  <c r="I21" i="4"/>
  <c r="G51" i="8"/>
  <c r="K21" i="4"/>
  <c r="H45" i="3"/>
  <c r="J45" i="3"/>
  <c r="H28" i="3"/>
  <c r="G30" i="2"/>
  <c r="H13" i="8"/>
  <c r="I13" i="8"/>
  <c r="H25" i="8"/>
  <c r="J25" i="8"/>
  <c r="I72" i="3"/>
  <c r="G14" i="7"/>
  <c r="K61" i="8"/>
  <c r="I61" i="8"/>
  <c r="H65" i="3"/>
  <c r="H42" i="4"/>
  <c r="G5" i="8"/>
  <c r="G22" i="8"/>
  <c r="J65" i="4"/>
  <c r="J56" i="2"/>
  <c r="G39" i="4"/>
  <c r="K78" i="7"/>
  <c r="H32" i="7"/>
  <c r="J80" i="1"/>
  <c r="H63" i="2"/>
  <c r="H34" i="1"/>
  <c r="G18" i="7"/>
  <c r="K18" i="7"/>
  <c r="J51" i="8"/>
  <c r="J18" i="7"/>
  <c r="K23" i="3"/>
  <c r="J61" i="8"/>
  <c r="J34" i="1"/>
  <c r="I84" i="1"/>
  <c r="H18" i="7"/>
  <c r="I62" i="3"/>
  <c r="G72" i="3"/>
  <c r="H79" i="3"/>
  <c r="G23" i="4"/>
  <c r="G33" i="4"/>
  <c r="H40" i="4"/>
  <c r="H41" i="7"/>
  <c r="I52" i="7"/>
  <c r="I56" i="8"/>
  <c r="G73" i="2"/>
  <c r="I18" i="3"/>
  <c r="K31" i="3"/>
  <c r="G31" i="3"/>
  <c r="J31" i="3"/>
  <c r="I31" i="3"/>
  <c r="I6" i="7"/>
  <c r="G6" i="7"/>
  <c r="G8" i="7"/>
  <c r="I29" i="7"/>
  <c r="H31" i="7"/>
  <c r="K27" i="8"/>
  <c r="G27" i="8"/>
  <c r="H27" i="8"/>
  <c r="I27" i="8"/>
  <c r="G34" i="7"/>
  <c r="K68" i="8"/>
  <c r="K42" i="8"/>
  <c r="G63" i="2"/>
  <c r="H20" i="3"/>
  <c r="I15" i="7"/>
  <c r="I35" i="8"/>
  <c r="J71" i="7"/>
  <c r="K17" i="2"/>
  <c r="J21" i="8"/>
  <c r="G71" i="7"/>
  <c r="G17" i="2"/>
  <c r="I58" i="1"/>
  <c r="G10" i="3"/>
  <c r="I10" i="3"/>
  <c r="K21" i="8"/>
  <c r="K37" i="4"/>
  <c r="I37" i="8"/>
  <c r="G37" i="8"/>
  <c r="H37" i="8"/>
  <c r="H34" i="7"/>
  <c r="I83" i="3"/>
  <c r="K52" i="7"/>
  <c r="J21" i="4"/>
  <c r="G68" i="7"/>
  <c r="K28" i="8"/>
  <c r="H12" i="8"/>
  <c r="J34" i="7"/>
  <c r="I37" i="4"/>
  <c r="I23" i="4"/>
  <c r="J52" i="7"/>
  <c r="J37" i="4"/>
  <c r="G37" i="4"/>
  <c r="K34" i="7"/>
  <c r="G21" i="4"/>
  <c r="J39" i="2"/>
  <c r="I39" i="4"/>
  <c r="J39" i="4"/>
  <c r="K39" i="4"/>
  <c r="K40" i="8"/>
  <c r="I59" i="2"/>
  <c r="I14" i="3"/>
  <c r="H14" i="3"/>
  <c r="H66" i="8"/>
  <c r="G66" i="8"/>
  <c r="I66" i="8"/>
  <c r="G14" i="3"/>
  <c r="J40" i="4"/>
  <c r="G40" i="4"/>
  <c r="I40" i="4"/>
  <c r="K62" i="7"/>
  <c r="K28" i="4"/>
  <c r="J54" i="7"/>
  <c r="I6" i="2"/>
  <c r="I50" i="4"/>
  <c r="G11" i="3"/>
  <c r="J53" i="1"/>
  <c r="I53" i="1"/>
  <c r="J21" i="1"/>
  <c r="H16" i="3"/>
  <c r="K35" i="8"/>
  <c r="H35" i="8"/>
  <c r="G6" i="2"/>
  <c r="J35" i="8"/>
  <c r="H23" i="1"/>
  <c r="J15" i="8"/>
  <c r="I15" i="8"/>
  <c r="H15" i="8"/>
  <c r="J67" i="2"/>
  <c r="G26" i="3"/>
  <c r="K33" i="3"/>
  <c r="J49" i="4"/>
  <c r="G49" i="4"/>
  <c r="K49" i="4"/>
  <c r="I49" i="4"/>
  <c r="H75" i="8"/>
  <c r="J77" i="8"/>
  <c r="G9" i="8"/>
  <c r="J77" i="7"/>
  <c r="J58" i="1"/>
  <c r="K58" i="1"/>
  <c r="G58" i="1"/>
  <c r="H58" i="1"/>
  <c r="I82" i="3"/>
  <c r="H19" i="4"/>
  <c r="K77" i="8"/>
  <c r="J56" i="8"/>
  <c r="H9" i="8"/>
  <c r="G53" i="1"/>
  <c r="H53" i="1"/>
  <c r="K53" i="1"/>
  <c r="G34" i="1"/>
  <c r="H22" i="7"/>
  <c r="K22" i="7"/>
  <c r="I36" i="8"/>
  <c r="G41" i="8"/>
  <c r="K54" i="8"/>
  <c r="G9" i="3"/>
  <c r="J45" i="8"/>
  <c r="G45" i="8"/>
  <c r="I45" i="8"/>
  <c r="G56" i="8"/>
  <c r="K56" i="8"/>
  <c r="K45" i="3"/>
  <c r="G5" i="4"/>
  <c r="I5" i="4"/>
  <c r="H23" i="4"/>
  <c r="K23" i="4"/>
  <c r="I72" i="4"/>
  <c r="H72" i="4"/>
  <c r="G72" i="4"/>
  <c r="I21" i="7"/>
  <c r="H40" i="7"/>
  <c r="J72" i="4"/>
  <c r="K14" i="3"/>
  <c r="J14" i="3"/>
  <c r="J67" i="8"/>
  <c r="G24" i="7"/>
  <c r="I41" i="8"/>
  <c r="H41" i="8"/>
  <c r="J41" i="8"/>
  <c r="J24" i="3"/>
  <c r="H56" i="4"/>
  <c r="G34" i="8"/>
  <c r="J21" i="7"/>
  <c r="J26" i="3"/>
  <c r="J59" i="2"/>
  <c r="J34" i="8"/>
  <c r="J31" i="7"/>
  <c r="G29" i="7"/>
  <c r="I44" i="3"/>
  <c r="I22" i="8"/>
  <c r="I26" i="2"/>
  <c r="K31" i="2"/>
  <c r="H82" i="2"/>
  <c r="J28" i="3"/>
  <c r="I28" i="3"/>
  <c r="K28" i="3"/>
  <c r="K53" i="4"/>
  <c r="H7" i="8"/>
  <c r="G7" i="8"/>
  <c r="H31" i="8"/>
  <c r="J19" i="3"/>
  <c r="K21" i="7"/>
  <c r="I26" i="3"/>
  <c r="K26" i="3"/>
  <c r="H19" i="8"/>
  <c r="I19" i="8"/>
  <c r="J19" i="8"/>
  <c r="J82" i="8"/>
  <c r="K39" i="2"/>
  <c r="H29" i="7"/>
  <c r="H4" i="3"/>
  <c r="I21" i="3"/>
  <c r="K21" i="3"/>
  <c r="J50" i="7"/>
  <c r="J40" i="8"/>
  <c r="I45" i="3"/>
  <c r="H21" i="1"/>
  <c r="I42" i="2"/>
  <c r="K19" i="8"/>
  <c r="H39" i="2"/>
  <c r="K59" i="2"/>
  <c r="G68" i="8"/>
  <c r="J29" i="7"/>
  <c r="K69" i="4"/>
  <c r="K22" i="8"/>
  <c r="G28" i="3"/>
  <c r="H21" i="7"/>
  <c r="J16" i="7"/>
  <c r="I50" i="8"/>
  <c r="H50" i="8"/>
  <c r="I27" i="2"/>
  <c r="G39" i="2"/>
  <c r="G59" i="2"/>
  <c r="G44" i="2"/>
  <c r="J42" i="3"/>
  <c r="H43" i="3"/>
  <c r="H43" i="4"/>
  <c r="G43" i="4"/>
  <c r="K30" i="1"/>
  <c r="J39" i="7"/>
  <c r="J38" i="8"/>
  <c r="G50" i="8"/>
  <c r="J50" i="8"/>
  <c r="K50" i="8"/>
  <c r="J36" i="4"/>
  <c r="G36" i="4"/>
  <c r="G21" i="1"/>
  <c r="K21" i="1"/>
  <c r="I21" i="1"/>
  <c r="I21" i="2"/>
  <c r="H27" i="2"/>
  <c r="I20" i="3"/>
  <c r="J20" i="3"/>
  <c r="K83" i="4"/>
  <c r="G53" i="7"/>
  <c r="J53" i="7"/>
  <c r="I5" i="8"/>
  <c r="H5" i="8"/>
  <c r="K24" i="8"/>
  <c r="G24" i="8"/>
  <c r="J24" i="8"/>
  <c r="I24" i="8"/>
  <c r="H42" i="3"/>
  <c r="I36" i="4"/>
  <c r="H36" i="4"/>
  <c r="I3" i="1"/>
  <c r="H9" i="1"/>
  <c r="K76" i="7"/>
  <c r="I9" i="1"/>
  <c r="K27" i="4"/>
  <c r="G83" i="2"/>
  <c r="G76" i="7"/>
  <c r="H17" i="2"/>
  <c r="G5" i="3"/>
  <c r="G71" i="3"/>
  <c r="I22" i="3"/>
  <c r="J62" i="7"/>
  <c r="H62" i="7"/>
  <c r="H27" i="4"/>
  <c r="I71" i="3"/>
  <c r="I62" i="7"/>
  <c r="H45" i="2"/>
  <c r="K46" i="4"/>
  <c r="I46" i="4"/>
  <c r="G46" i="4"/>
  <c r="H46" i="4"/>
  <c r="J46" i="7"/>
  <c r="J47" i="8"/>
  <c r="H47" i="8"/>
  <c r="H47" i="4"/>
  <c r="G47" i="4"/>
  <c r="J33" i="3"/>
  <c r="G33" i="3"/>
  <c r="H33" i="3"/>
  <c r="I33" i="3"/>
  <c r="K40" i="3"/>
  <c r="H40" i="3"/>
  <c r="K80" i="3"/>
  <c r="J80" i="3"/>
  <c r="H80" i="3"/>
  <c r="G80" i="3"/>
  <c r="H42" i="8"/>
  <c r="I42" i="8"/>
  <c r="J42" i="8"/>
  <c r="G42" i="8"/>
  <c r="J57" i="8"/>
  <c r="J71" i="8"/>
  <c r="K71" i="8"/>
  <c r="I80" i="3"/>
  <c r="G3" i="7"/>
  <c r="H3" i="7"/>
  <c r="K19" i="7"/>
  <c r="G43" i="7"/>
  <c r="I69" i="2"/>
  <c r="J40" i="3"/>
  <c r="G40" i="3"/>
  <c r="H71" i="2"/>
  <c r="I40" i="3"/>
  <c r="J52" i="3"/>
  <c r="H52" i="3"/>
  <c r="I52" i="3"/>
  <c r="G52" i="3"/>
  <c r="G72" i="7"/>
  <c r="K72" i="7"/>
  <c r="G4" i="8"/>
  <c r="H11" i="8"/>
  <c r="G11" i="8"/>
  <c r="I11" i="8"/>
  <c r="J23" i="8"/>
  <c r="K78" i="2"/>
  <c r="H71" i="8"/>
  <c r="K42" i="4"/>
  <c r="J42" i="4"/>
  <c r="I42" i="4"/>
  <c r="G42" i="4"/>
  <c r="I53" i="4"/>
  <c r="J53" i="4"/>
  <c r="H53" i="4"/>
  <c r="G53" i="4"/>
  <c r="G67" i="4"/>
  <c r="K81" i="4"/>
  <c r="H47" i="1"/>
  <c r="J48" i="7"/>
  <c r="K48" i="7"/>
  <c r="G48" i="7"/>
  <c r="H48" i="7"/>
  <c r="K86" i="3"/>
  <c r="H9" i="3"/>
  <c r="H77" i="2"/>
  <c r="J20" i="2"/>
  <c r="J84" i="1"/>
  <c r="G42" i="7"/>
  <c r="H33" i="8"/>
  <c r="J72" i="8"/>
  <c r="J42" i="7"/>
  <c r="I30" i="2"/>
  <c r="K84" i="7"/>
  <c r="J38" i="4"/>
  <c r="I52" i="4"/>
  <c r="K47" i="3"/>
  <c r="J54" i="2"/>
  <c r="H42" i="2"/>
  <c r="G54" i="2"/>
  <c r="K42" i="7"/>
  <c r="I42" i="7"/>
  <c r="K63" i="2"/>
  <c r="K33" i="8"/>
  <c r="K45" i="8"/>
  <c r="H45" i="8"/>
  <c r="K47" i="2"/>
  <c r="G86" i="3"/>
  <c r="I16" i="3"/>
  <c r="K77" i="2"/>
  <c r="I63" i="2"/>
  <c r="G84" i="1"/>
  <c r="H70" i="7"/>
  <c r="G20" i="2"/>
  <c r="I48" i="2"/>
  <c r="K48" i="2"/>
  <c r="J48" i="2"/>
  <c r="H48" i="2"/>
  <c r="H48" i="3"/>
  <c r="K49" i="3"/>
  <c r="J34" i="3"/>
  <c r="K34" i="3"/>
  <c r="H34" i="3"/>
  <c r="I54" i="3"/>
  <c r="K54" i="3"/>
  <c r="J54" i="3"/>
  <c r="G54" i="3"/>
  <c r="H68" i="3"/>
  <c r="I68" i="3"/>
  <c r="G68" i="3"/>
  <c r="K68" i="3"/>
  <c r="G60" i="4"/>
  <c r="K60" i="4"/>
  <c r="H60" i="4"/>
  <c r="J60" i="4"/>
  <c r="J69" i="7"/>
  <c r="K36" i="8"/>
  <c r="G65" i="1"/>
  <c r="H76" i="2"/>
  <c r="K32" i="3"/>
  <c r="H32" i="3"/>
  <c r="I32" i="3"/>
  <c r="I58" i="3"/>
  <c r="J58" i="3"/>
  <c r="I14" i="4"/>
  <c r="G14" i="4"/>
  <c r="H14" i="4"/>
  <c r="J14" i="4"/>
  <c r="I4" i="7"/>
  <c r="G20" i="7"/>
  <c r="I34" i="3"/>
  <c r="K58" i="3"/>
  <c r="H58" i="3"/>
  <c r="H54" i="3"/>
  <c r="K74" i="1"/>
  <c r="K22" i="2"/>
  <c r="J22" i="2"/>
  <c r="J44" i="1"/>
  <c r="G44" i="3"/>
  <c r="J44" i="3"/>
  <c r="H44" i="3"/>
  <c r="H56" i="3"/>
  <c r="I60" i="3"/>
  <c r="I44" i="4"/>
  <c r="J68" i="3"/>
  <c r="H44" i="1"/>
  <c r="I60" i="4"/>
  <c r="K44" i="3"/>
  <c r="G25" i="1"/>
  <c r="I15" i="1"/>
  <c r="J15" i="1"/>
  <c r="I13" i="2"/>
  <c r="G19" i="2"/>
  <c r="H49" i="8"/>
  <c r="J49" i="8"/>
  <c r="I50" i="2"/>
  <c r="J51" i="7"/>
  <c r="H51" i="7"/>
  <c r="G51" i="7"/>
  <c r="H61" i="1"/>
  <c r="G61" i="1"/>
  <c r="I61" i="1"/>
  <c r="H40" i="2"/>
  <c r="H64" i="2"/>
  <c r="K64" i="2"/>
  <c r="I3" i="4"/>
  <c r="H3" i="4"/>
  <c r="K36" i="7"/>
  <c r="J36" i="7"/>
  <c r="I36" i="7"/>
  <c r="G36" i="7"/>
  <c r="G77" i="7"/>
  <c r="J83" i="7"/>
  <c r="G83" i="7"/>
  <c r="I83" i="7"/>
  <c r="H10" i="8"/>
  <c r="I10" i="8"/>
  <c r="J61" i="1"/>
  <c r="K61" i="1"/>
  <c r="K54" i="2"/>
  <c r="I54" i="2"/>
  <c r="J26" i="4"/>
  <c r="G33" i="7"/>
  <c r="H49" i="7"/>
  <c r="I56" i="7"/>
  <c r="K20" i="8"/>
  <c r="I40" i="8"/>
  <c r="G40" i="8"/>
  <c r="H83" i="7"/>
  <c r="J32" i="8"/>
  <c r="G64" i="2"/>
  <c r="J64" i="2"/>
  <c r="K51" i="7"/>
  <c r="G10" i="8"/>
  <c r="G56" i="2"/>
  <c r="H56" i="2"/>
  <c r="K56" i="2"/>
  <c r="J40" i="2"/>
  <c r="I82" i="2"/>
  <c r="K37" i="3"/>
  <c r="G37" i="3"/>
  <c r="G53" i="3"/>
  <c r="H29" i="4"/>
  <c r="K29" i="4"/>
  <c r="K66" i="4"/>
  <c r="J66" i="4"/>
  <c r="G71" i="4"/>
  <c r="H73" i="4"/>
  <c r="J19" i="7"/>
  <c r="G59" i="7"/>
  <c r="I59" i="7"/>
  <c r="J59" i="7"/>
  <c r="G32" i="8"/>
  <c r="H32" i="8"/>
  <c r="I32" i="8"/>
  <c r="H37" i="3"/>
  <c r="H59" i="7"/>
  <c r="K83" i="7"/>
  <c r="K77" i="7"/>
  <c r="J37" i="3"/>
  <c r="I19" i="7"/>
  <c r="G29" i="4"/>
  <c r="K49" i="7"/>
  <c r="H36" i="7"/>
  <c r="H66" i="4"/>
  <c r="H40" i="8"/>
  <c r="I66" i="4"/>
  <c r="I12" i="1"/>
  <c r="G12" i="1"/>
  <c r="H12" i="1"/>
  <c r="J32" i="2"/>
  <c r="G40" i="2"/>
  <c r="H52" i="7"/>
  <c r="G65" i="8"/>
  <c r="J65" i="8"/>
  <c r="K31" i="1"/>
  <c r="I71" i="4"/>
  <c r="K20" i="7"/>
  <c r="G31" i="1"/>
  <c r="K23" i="8"/>
  <c r="J86" i="7"/>
  <c r="J43" i="3"/>
  <c r="J32" i="7"/>
  <c r="K43" i="8"/>
  <c r="I31" i="1"/>
  <c r="I20" i="7"/>
  <c r="H4" i="7"/>
  <c r="I23" i="8"/>
  <c r="H4" i="8"/>
  <c r="H86" i="7"/>
  <c r="I43" i="3"/>
  <c r="J20" i="7"/>
  <c r="I13" i="3"/>
  <c r="K32" i="7"/>
  <c r="J27" i="3"/>
  <c r="K65" i="8"/>
  <c r="H71" i="4"/>
  <c r="I65" i="8"/>
  <c r="J71" i="4"/>
  <c r="I84" i="3"/>
  <c r="G23" i="8"/>
  <c r="K43" i="3"/>
  <c r="I32" i="7"/>
  <c r="G27" i="3"/>
  <c r="I27" i="3"/>
  <c r="K53" i="2"/>
  <c r="G53" i="2"/>
  <c r="J53" i="2"/>
  <c r="H53" i="2"/>
  <c r="I53" i="8"/>
  <c r="J53" i="8"/>
  <c r="K53" i="8"/>
  <c r="I54" i="7"/>
  <c r="K54" i="7"/>
  <c r="G54" i="7"/>
  <c r="K54" i="4"/>
  <c r="K55" i="1"/>
  <c r="K55" i="8"/>
  <c r="G55" i="7"/>
  <c r="I43" i="8"/>
  <c r="H43" i="8"/>
  <c r="G49" i="7"/>
  <c r="G36" i="1"/>
  <c r="I48" i="3"/>
  <c r="G46" i="2"/>
  <c r="K36" i="1"/>
  <c r="I39" i="7"/>
  <c r="G9" i="7"/>
  <c r="H24" i="3"/>
  <c r="G17" i="8"/>
  <c r="H6" i="1"/>
  <c r="K62" i="2"/>
  <c r="G4" i="2"/>
  <c r="G41" i="2"/>
  <c r="K23" i="7"/>
  <c r="G62" i="2"/>
  <c r="K29" i="8"/>
  <c r="K62" i="3"/>
  <c r="K85" i="4"/>
  <c r="I67" i="8"/>
  <c r="H33" i="1"/>
  <c r="I26" i="1"/>
  <c r="I49" i="7"/>
  <c r="H60" i="1"/>
  <c r="H36" i="1"/>
  <c r="J48" i="3"/>
  <c r="J39" i="1"/>
  <c r="K63" i="7"/>
  <c r="I60" i="2"/>
  <c r="I38" i="3"/>
  <c r="K51" i="2"/>
  <c r="J17" i="8"/>
  <c r="H67" i="8"/>
  <c r="G19" i="4"/>
  <c r="H62" i="2"/>
  <c r="J62" i="2"/>
  <c r="J60" i="2"/>
  <c r="H23" i="7"/>
  <c r="K38" i="3"/>
  <c r="I37" i="7"/>
  <c r="G85" i="4"/>
  <c r="G23" i="7"/>
  <c r="H21" i="3"/>
  <c r="I24" i="3"/>
  <c r="H55" i="2"/>
  <c r="J43" i="8"/>
  <c r="G55" i="4"/>
  <c r="J36" i="1"/>
  <c r="G48" i="3"/>
  <c r="I51" i="2"/>
  <c r="K24" i="3"/>
  <c r="J51" i="2"/>
  <c r="G37" i="7"/>
  <c r="G62" i="3"/>
  <c r="J85" i="4"/>
  <c r="I23" i="7"/>
  <c r="G64" i="1"/>
  <c r="G38" i="3"/>
  <c r="I10" i="1"/>
  <c r="K16" i="2"/>
  <c r="K44" i="1"/>
  <c r="J24" i="1"/>
  <c r="G27" i="1"/>
  <c r="H41" i="1"/>
  <c r="I47" i="1"/>
  <c r="J30" i="1"/>
  <c r="G30" i="1"/>
  <c r="J26" i="2"/>
  <c r="J44" i="2"/>
  <c r="H75" i="2"/>
  <c r="J75" i="2"/>
  <c r="H38" i="3"/>
  <c r="G75" i="2"/>
  <c r="K19" i="2"/>
  <c r="I44" i="1"/>
  <c r="K20" i="1"/>
  <c r="K24" i="1"/>
  <c r="H27" i="1"/>
  <c r="H68" i="1"/>
  <c r="J47" i="1"/>
  <c r="H30" i="1"/>
  <c r="K64" i="7"/>
  <c r="H16" i="2"/>
  <c r="G64" i="7"/>
  <c r="I64" i="1"/>
  <c r="J27" i="1"/>
  <c r="G20" i="1"/>
  <c r="H24" i="1"/>
  <c r="K47" i="1"/>
  <c r="I45" i="7"/>
  <c r="H44" i="2"/>
  <c r="H5" i="7"/>
  <c r="K26" i="2"/>
  <c r="H64" i="7"/>
  <c r="I44" i="2"/>
  <c r="J64" i="7"/>
  <c r="I75" i="2"/>
  <c r="J57" i="7"/>
  <c r="K57" i="7"/>
  <c r="H57" i="7"/>
  <c r="I57" i="7"/>
  <c r="G57" i="4"/>
  <c r="K57" i="4"/>
  <c r="J57" i="4"/>
  <c r="H57" i="4"/>
  <c r="K58" i="4"/>
  <c r="J58" i="4"/>
  <c r="J58" i="7"/>
  <c r="K58" i="8"/>
  <c r="H58" i="8"/>
  <c r="I58" i="8"/>
  <c r="G58" i="8"/>
  <c r="K60" i="8"/>
  <c r="G60" i="8"/>
  <c r="J60" i="8"/>
  <c r="K60" i="1"/>
  <c r="G60" i="1"/>
  <c r="I60" i="1"/>
  <c r="J61" i="7"/>
  <c r="K61" i="7"/>
  <c r="I61" i="7"/>
  <c r="G61" i="7"/>
  <c r="K62" i="4"/>
  <c r="I52" i="1"/>
  <c r="J52" i="1"/>
  <c r="H10" i="2"/>
  <c r="G34" i="2"/>
  <c r="J34" i="2"/>
  <c r="I34" i="2"/>
  <c r="K36" i="2"/>
  <c r="I36" i="2"/>
  <c r="H66" i="3"/>
  <c r="J66" i="3"/>
  <c r="G66" i="3"/>
  <c r="I66" i="3"/>
  <c r="H78" i="3"/>
  <c r="G6" i="4"/>
  <c r="H8" i="4"/>
  <c r="G17" i="4"/>
  <c r="I31" i="4"/>
  <c r="I41" i="4"/>
  <c r="K41" i="4"/>
  <c r="G41" i="4"/>
  <c r="K51" i="4"/>
  <c r="J51" i="4"/>
  <c r="K67" i="4"/>
  <c r="H67" i="4"/>
  <c r="J67" i="4"/>
  <c r="G45" i="7"/>
  <c r="I55" i="7"/>
  <c r="H67" i="7"/>
  <c r="K75" i="7"/>
  <c r="H75" i="7"/>
  <c r="J75" i="7"/>
  <c r="G75" i="7"/>
  <c r="I3" i="8"/>
  <c r="H3" i="8"/>
  <c r="I17" i="8"/>
  <c r="H17" i="8"/>
  <c r="J29" i="8"/>
  <c r="H29" i="8"/>
  <c r="G29" i="8"/>
  <c r="G79" i="8"/>
  <c r="I79" i="8"/>
  <c r="J79" i="8"/>
  <c r="J81" i="8"/>
  <c r="G83" i="8"/>
  <c r="I83" i="8"/>
  <c r="J86" i="8"/>
  <c r="H86" i="8"/>
  <c r="I86" i="8"/>
  <c r="I29" i="8"/>
  <c r="K17" i="8"/>
  <c r="K55" i="7"/>
  <c r="K15" i="2"/>
  <c r="I15" i="2"/>
  <c r="H15" i="2"/>
  <c r="H51" i="4"/>
  <c r="K31" i="4"/>
  <c r="H41" i="4"/>
  <c r="H79" i="8"/>
  <c r="G55" i="1"/>
  <c r="G75" i="1"/>
  <c r="H75" i="1"/>
  <c r="I77" i="1"/>
  <c r="G79" i="1"/>
  <c r="H30" i="2"/>
  <c r="J30" i="2"/>
  <c r="K30" i="2"/>
  <c r="I55" i="2"/>
  <c r="G12" i="3"/>
  <c r="I12" i="3"/>
  <c r="H12" i="3"/>
  <c r="H27" i="3"/>
  <c r="K27" i="3"/>
  <c r="G36" i="3"/>
  <c r="J36" i="3"/>
  <c r="H36" i="3"/>
  <c r="K36" i="3"/>
  <c r="J41" i="3"/>
  <c r="J46" i="3"/>
  <c r="G46" i="3"/>
  <c r="K46" i="3"/>
  <c r="H46" i="3"/>
  <c r="K33" i="7"/>
  <c r="G15" i="2"/>
  <c r="I24" i="1"/>
  <c r="G36" i="2"/>
  <c r="J33" i="7"/>
  <c r="G86" i="8"/>
  <c r="K86" i="8"/>
  <c r="G3" i="8"/>
  <c r="H34" i="2"/>
  <c r="J41" i="4"/>
  <c r="K34" i="2"/>
  <c r="K79" i="8"/>
  <c r="K66" i="3"/>
  <c r="H32" i="1"/>
  <c r="I63" i="1"/>
  <c r="G63" i="1"/>
  <c r="H4" i="2"/>
  <c r="I4" i="2"/>
  <c r="H24" i="2"/>
  <c r="J24" i="2"/>
  <c r="G24" i="2"/>
  <c r="I24" i="2"/>
  <c r="G49" i="2"/>
  <c r="H52" i="2"/>
  <c r="K70" i="2"/>
  <c r="J70" i="2"/>
  <c r="G70" i="2"/>
  <c r="H70" i="2"/>
  <c r="I33" i="7"/>
  <c r="I51" i="4"/>
  <c r="H36" i="2"/>
  <c r="H38" i="2"/>
  <c r="J36" i="2"/>
  <c r="I67" i="4"/>
  <c r="I86" i="1"/>
  <c r="G42" i="2"/>
  <c r="K42" i="2"/>
  <c r="J42" i="2"/>
  <c r="I67" i="2"/>
  <c r="G67" i="2"/>
  <c r="H73" i="2"/>
  <c r="H63" i="4"/>
  <c r="K63" i="4"/>
  <c r="I64" i="3"/>
  <c r="K64" i="3"/>
  <c r="H64" i="3"/>
  <c r="G64" i="3"/>
  <c r="I65" i="4"/>
  <c r="K65" i="7"/>
  <c r="H65" i="7"/>
  <c r="G65" i="7"/>
  <c r="I65" i="7"/>
  <c r="I47" i="3"/>
  <c r="J47" i="3"/>
  <c r="H47" i="3"/>
  <c r="G47" i="3"/>
  <c r="K50" i="3"/>
  <c r="I50" i="3"/>
  <c r="H44" i="7"/>
  <c r="G10" i="2"/>
  <c r="I62" i="4"/>
  <c r="I58" i="7"/>
  <c r="H55" i="7"/>
  <c r="J73" i="4"/>
  <c r="H50" i="3"/>
  <c r="I10" i="7"/>
  <c r="K15" i="1"/>
  <c r="G15" i="1"/>
  <c r="H15" i="1"/>
  <c r="H72" i="1"/>
  <c r="K68" i="2"/>
  <c r="J22" i="3"/>
  <c r="K22" i="3"/>
  <c r="G22" i="3"/>
  <c r="H22" i="3"/>
  <c r="I13" i="4"/>
  <c r="G13" i="4"/>
  <c r="H13" i="4"/>
  <c r="I25" i="4"/>
  <c r="H25" i="4"/>
  <c r="K25" i="4"/>
  <c r="J25" i="4"/>
  <c r="G38" i="4"/>
  <c r="H38" i="4"/>
  <c r="K38" i="4"/>
  <c r="G19" i="7"/>
  <c r="H19" i="7"/>
  <c r="I28" i="7"/>
  <c r="G28" i="8"/>
  <c r="I38" i="8"/>
  <c r="H38" i="8"/>
  <c r="H86" i="4"/>
  <c r="J86" i="4"/>
  <c r="I59" i="8"/>
  <c r="H59" i="8"/>
  <c r="H58" i="7"/>
  <c r="H10" i="7"/>
  <c r="I73" i="4"/>
  <c r="K73" i="4"/>
  <c r="J50" i="3"/>
  <c r="I75" i="1"/>
  <c r="K59" i="8"/>
  <c r="G25" i="4"/>
  <c r="J44" i="7"/>
  <c r="I38" i="4"/>
  <c r="H70" i="4"/>
  <c r="J70" i="4"/>
  <c r="G38" i="8"/>
  <c r="H53" i="8"/>
  <c r="G76" i="1"/>
  <c r="J76" i="1"/>
  <c r="K78" i="1"/>
  <c r="I78" i="1"/>
  <c r="G78" i="1"/>
  <c r="H78" i="1"/>
  <c r="J47" i="2"/>
  <c r="G47" i="2"/>
  <c r="I47" i="2"/>
  <c r="H47" i="2"/>
  <c r="G80" i="2"/>
  <c r="K80" i="2"/>
  <c r="I80" i="2"/>
  <c r="H80" i="2"/>
  <c r="J80" i="2"/>
  <c r="H83" i="2"/>
  <c r="I83" i="2"/>
  <c r="K83" i="2"/>
  <c r="I4" i="3"/>
  <c r="G4" i="3"/>
  <c r="I11" i="3"/>
  <c r="H11" i="3"/>
  <c r="I19" i="3"/>
  <c r="G19" i="3"/>
  <c r="K19" i="3"/>
  <c r="H19" i="3"/>
  <c r="H61" i="3"/>
  <c r="I61" i="3"/>
  <c r="K61" i="3"/>
  <c r="H35" i="4"/>
  <c r="J14" i="7"/>
  <c r="K14" i="7"/>
  <c r="I14" i="7"/>
  <c r="H14" i="7"/>
  <c r="G16" i="7"/>
  <c r="H16" i="7"/>
  <c r="G31" i="7"/>
  <c r="I31" i="7"/>
  <c r="J72" i="7"/>
  <c r="I72" i="7"/>
  <c r="H72" i="7"/>
  <c r="G6" i="8"/>
  <c r="I6" i="8"/>
  <c r="H6" i="8"/>
  <c r="H22" i="8"/>
  <c r="J22" i="8"/>
  <c r="K25" i="8"/>
  <c r="I25" i="8"/>
  <c r="G25" i="8"/>
  <c r="G33" i="8"/>
  <c r="I33" i="8"/>
  <c r="K47" i="8"/>
  <c r="I47" i="8"/>
  <c r="G47" i="8"/>
  <c r="H62" i="4"/>
  <c r="J62" i="4"/>
  <c r="K58" i="7"/>
  <c r="K37" i="7"/>
  <c r="G50" i="3"/>
  <c r="H28" i="7"/>
  <c r="K38" i="8"/>
  <c r="J59" i="8"/>
  <c r="J30" i="4"/>
  <c r="I70" i="4"/>
  <c r="H37" i="7"/>
  <c r="G51" i="2"/>
  <c r="H51" i="2"/>
  <c r="K53" i="3"/>
  <c r="J53" i="3"/>
  <c r="H74" i="3"/>
  <c r="K74" i="3"/>
  <c r="J77" i="3"/>
  <c r="I7" i="7"/>
  <c r="K40" i="7"/>
  <c r="I40" i="7"/>
  <c r="J40" i="7"/>
  <c r="J47" i="7"/>
  <c r="I53" i="7"/>
  <c r="H53" i="7"/>
  <c r="K53" i="7"/>
  <c r="K68" i="7"/>
  <c r="J68" i="7"/>
  <c r="H68" i="7"/>
  <c r="H84" i="7"/>
  <c r="G84" i="7"/>
  <c r="H8" i="8"/>
  <c r="G9" i="4"/>
  <c r="I9" i="4"/>
  <c r="H9" i="4"/>
  <c r="G11" i="7"/>
  <c r="I11" i="7"/>
  <c r="H11" i="7"/>
  <c r="J78" i="7"/>
  <c r="I78" i="7"/>
  <c r="J66" i="2"/>
  <c r="H66" i="7"/>
  <c r="K66" i="8"/>
  <c r="H67" i="2"/>
  <c r="G32" i="4"/>
  <c r="J55" i="3"/>
  <c r="J28" i="8"/>
  <c r="J45" i="7"/>
  <c r="G52" i="1"/>
  <c r="H13" i="7"/>
  <c r="G79" i="2"/>
  <c r="H28" i="1"/>
  <c r="H48" i="1"/>
  <c r="J54" i="4"/>
  <c r="G38" i="1"/>
  <c r="J20" i="8"/>
  <c r="I79" i="7"/>
  <c r="K44" i="4"/>
  <c r="G23" i="3"/>
  <c r="J23" i="3"/>
  <c r="H38" i="1"/>
  <c r="H43" i="7"/>
  <c r="K43" i="7"/>
  <c r="J45" i="2"/>
  <c r="H83" i="4"/>
  <c r="H3" i="2"/>
  <c r="H31" i="2"/>
  <c r="G31" i="2"/>
  <c r="I23" i="1"/>
  <c r="I26" i="8"/>
  <c r="H15" i="7"/>
  <c r="H17" i="7"/>
  <c r="I17" i="7"/>
  <c r="J26" i="8"/>
  <c r="I28" i="8"/>
  <c r="H55" i="3"/>
  <c r="J38" i="1"/>
  <c r="I7" i="3"/>
  <c r="K52" i="1"/>
  <c r="H45" i="7"/>
  <c r="G28" i="1"/>
  <c r="K19" i="4"/>
  <c r="I33" i="1"/>
  <c r="G55" i="3"/>
  <c r="I54" i="4"/>
  <c r="J33" i="1"/>
  <c r="I28" i="1"/>
  <c r="K38" i="1"/>
  <c r="I20" i="8"/>
  <c r="G79" i="7"/>
  <c r="H44" i="4"/>
  <c r="K48" i="1"/>
  <c r="G3" i="1"/>
  <c r="I43" i="7"/>
  <c r="I45" i="2"/>
  <c r="I83" i="4"/>
  <c r="I3" i="2"/>
  <c r="I13" i="7"/>
  <c r="G60" i="7"/>
  <c r="J23" i="1"/>
  <c r="H83" i="3"/>
  <c r="J15" i="7"/>
  <c r="I55" i="3"/>
  <c r="I56" i="1"/>
  <c r="H7" i="3"/>
  <c r="K33" i="1"/>
  <c r="I19" i="4"/>
  <c r="J28" i="1"/>
  <c r="G56" i="1"/>
  <c r="G54" i="4"/>
  <c r="H45" i="1"/>
  <c r="G44" i="4"/>
  <c r="J39" i="8"/>
  <c r="G45" i="2"/>
  <c r="G83" i="4"/>
  <c r="J31" i="2"/>
  <c r="J83" i="3"/>
  <c r="G26" i="8"/>
  <c r="K17" i="7"/>
  <c r="G67" i="7"/>
  <c r="K67" i="7"/>
  <c r="J66" i="10"/>
  <c r="H66" i="10"/>
  <c r="H64" i="10"/>
  <c r="J64" i="10"/>
  <c r="H60" i="10"/>
  <c r="J49" i="10"/>
  <c r="J41" i="10"/>
  <c r="H37" i="10"/>
  <c r="J33" i="10"/>
  <c r="J29" i="10"/>
  <c r="J27" i="10"/>
  <c r="J19" i="10"/>
  <c r="H17" i="10"/>
  <c r="J17" i="10"/>
  <c r="J15" i="10"/>
  <c r="I12" i="10"/>
  <c r="H11" i="10"/>
  <c r="I4" i="10"/>
  <c r="J18" i="10"/>
  <c r="G18" i="10"/>
  <c r="J22" i="10"/>
  <c r="G22" i="10"/>
  <c r="G26" i="10"/>
  <c r="J30" i="10"/>
  <c r="H30" i="10"/>
  <c r="G30" i="10"/>
  <c r="K30" i="10"/>
  <c r="G38" i="10"/>
  <c r="H46" i="10"/>
  <c r="G4" i="10"/>
  <c r="G12" i="10"/>
  <c r="J16" i="10"/>
  <c r="I18" i="10"/>
  <c r="G20" i="10"/>
  <c r="J24" i="10"/>
  <c r="H24" i="10"/>
  <c r="H28" i="10"/>
  <c r="I30" i="10"/>
  <c r="J32" i="10"/>
  <c r="G32" i="10"/>
  <c r="K36" i="10"/>
  <c r="H40" i="10"/>
  <c r="K40" i="10"/>
  <c r="G52" i="10"/>
  <c r="K52" i="10"/>
  <c r="J55" i="10"/>
  <c r="G55" i="10"/>
  <c r="J67" i="10"/>
  <c r="H67" i="10"/>
  <c r="G67" i="10"/>
  <c r="K67" i="10"/>
  <c r="K71" i="10"/>
  <c r="J79" i="10"/>
  <c r="J83" i="10"/>
  <c r="H83" i="10"/>
  <c r="G83" i="10"/>
  <c r="K83" i="10"/>
  <c r="G5" i="10"/>
  <c r="G11" i="10"/>
  <c r="G17" i="10"/>
  <c r="I17" i="10"/>
  <c r="I19" i="10"/>
  <c r="I25" i="10"/>
  <c r="I27" i="10"/>
  <c r="I29" i="10"/>
  <c r="G33" i="10"/>
  <c r="G37" i="10"/>
  <c r="I43" i="10"/>
  <c r="I45" i="10"/>
  <c r="H50" i="10"/>
  <c r="G51" i="10"/>
  <c r="H52" i="10"/>
  <c r="J53" i="10"/>
  <c r="G53" i="10"/>
  <c r="J61" i="10"/>
  <c r="G61" i="10"/>
  <c r="H65" i="10"/>
  <c r="I67" i="10"/>
  <c r="K69" i="10"/>
  <c r="G81" i="10"/>
  <c r="I83" i="10"/>
  <c r="G54" i="10"/>
  <c r="G60" i="10"/>
  <c r="I60" i="10"/>
  <c r="G64" i="10"/>
  <c r="I64" i="10"/>
  <c r="G66" i="10"/>
  <c r="I66" i="10"/>
  <c r="G70" i="10"/>
  <c r="G74" i="10"/>
  <c r="I74" i="10"/>
  <c r="G76" i="10"/>
  <c r="I76" i="10"/>
  <c r="G82" i="10"/>
  <c r="G84" i="10"/>
  <c r="I84" i="10"/>
  <c r="G86" i="10"/>
  <c r="I37" i="10"/>
  <c r="J37" i="10"/>
  <c r="I22" i="10"/>
  <c r="K22" i="10"/>
  <c r="G14" i="10"/>
  <c r="G9" i="10"/>
  <c r="G7" i="10"/>
  <c r="H7" i="10"/>
  <c r="K60" i="10"/>
  <c r="J51" i="10"/>
  <c r="H51" i="10"/>
  <c r="I46" i="10"/>
  <c r="H45" i="10"/>
  <c r="H36" i="10"/>
  <c r="J36" i="10"/>
  <c r="I33" i="10"/>
  <c r="H33" i="10"/>
  <c r="K28" i="10"/>
  <c r="G62" i="10"/>
  <c r="J62" i="10"/>
  <c r="I62" i="10"/>
  <c r="H62" i="10"/>
  <c r="G59" i="10"/>
  <c r="K59" i="10"/>
  <c r="H58" i="10"/>
  <c r="I58" i="10"/>
  <c r="H54" i="10"/>
  <c r="I51" i="10"/>
  <c r="G47" i="10"/>
  <c r="G36" i="10"/>
  <c r="K34" i="10"/>
  <c r="G28" i="10"/>
  <c r="G27" i="10"/>
  <c r="H27" i="10"/>
  <c r="H25" i="10"/>
  <c r="H23" i="10"/>
  <c r="J21" i="10"/>
  <c r="G10" i="10"/>
  <c r="G6" i="10"/>
  <c r="G3" i="10"/>
  <c r="H3" i="10"/>
  <c r="G65" i="10"/>
  <c r="G57" i="10"/>
  <c r="I52" i="10"/>
  <c r="K50" i="10"/>
  <c r="I48" i="10"/>
  <c r="H48" i="10"/>
  <c r="G48" i="10"/>
  <c r="K48" i="10"/>
  <c r="I47" i="10"/>
  <c r="G43" i="10"/>
  <c r="I41" i="10"/>
  <c r="I21" i="10"/>
  <c r="J20" i="10"/>
  <c r="K20" i="10"/>
  <c r="H20" i="10"/>
  <c r="G16" i="10"/>
  <c r="I15" i="10"/>
  <c r="G15" i="10"/>
  <c r="H15" i="10"/>
  <c r="H9" i="10"/>
  <c r="K63" i="10"/>
  <c r="K61" i="10"/>
  <c r="H61" i="10"/>
  <c r="I59" i="10"/>
  <c r="H59" i="10"/>
  <c r="J57" i="10"/>
  <c r="H57" i="10"/>
  <c r="K57" i="10"/>
  <c r="I55" i="10"/>
  <c r="K55" i="10"/>
  <c r="I54" i="10"/>
  <c r="I50" i="10"/>
  <c r="G50" i="10"/>
  <c r="G46" i="10"/>
  <c r="K46" i="10"/>
  <c r="G44" i="10"/>
  <c r="I42" i="10"/>
  <c r="G40" i="10"/>
  <c r="J40" i="10"/>
  <c r="I38" i="10"/>
  <c r="H35" i="10"/>
  <c r="K26" i="10"/>
  <c r="I23" i="10"/>
  <c r="J23" i="10"/>
  <c r="G21" i="10"/>
  <c r="H21" i="10"/>
  <c r="G19" i="10"/>
  <c r="H19" i="10"/>
  <c r="K16" i="10"/>
  <c r="H16" i="10"/>
  <c r="H14" i="10"/>
  <c r="I14" i="10"/>
  <c r="I10" i="10"/>
  <c r="G8" i="10"/>
  <c r="I8" i="10"/>
  <c r="J56" i="10"/>
  <c r="H56" i="10"/>
  <c r="J54" i="10"/>
  <c r="K53" i="10"/>
  <c r="H53" i="10"/>
  <c r="K45" i="10"/>
  <c r="G45" i="10"/>
  <c r="K44" i="10"/>
  <c r="J44" i="10"/>
  <c r="H44" i="10"/>
  <c r="K42" i="10"/>
  <c r="H41" i="10"/>
  <c r="G41" i="10"/>
  <c r="K38" i="10"/>
  <c r="J38" i="10"/>
  <c r="G29" i="10"/>
  <c r="J28" i="10"/>
  <c r="G25" i="10"/>
  <c r="J25" i="10"/>
  <c r="G23" i="10"/>
  <c r="K18" i="10"/>
  <c r="G13" i="10"/>
  <c r="H13" i="10"/>
  <c r="I6" i="10"/>
  <c r="G58" i="10"/>
  <c r="J58" i="10"/>
  <c r="G56" i="10"/>
  <c r="I56" i="10"/>
  <c r="G49" i="10"/>
  <c r="H49" i="10"/>
  <c r="H43" i="10"/>
  <c r="J43" i="10"/>
  <c r="J35" i="10"/>
  <c r="G35" i="10"/>
  <c r="I35" i="10"/>
  <c r="K32" i="10"/>
  <c r="H32" i="10"/>
  <c r="I26" i="10"/>
  <c r="J26" i="10"/>
  <c r="G68" i="10"/>
  <c r="H68" i="10"/>
  <c r="I68" i="10"/>
  <c r="K68" i="10"/>
  <c r="I68" i="8"/>
  <c r="H68" i="8"/>
  <c r="K68" i="1"/>
  <c r="G68" i="1"/>
  <c r="H69" i="2"/>
  <c r="J69" i="2"/>
  <c r="G69" i="2"/>
  <c r="H46" i="1"/>
  <c r="G46" i="1"/>
  <c r="K46" i="1"/>
  <c r="I46" i="1"/>
  <c r="J29" i="1"/>
  <c r="H29" i="1"/>
  <c r="K29" i="1"/>
  <c r="I29" i="1"/>
  <c r="G33" i="2"/>
  <c r="J33" i="2"/>
  <c r="I33" i="2"/>
  <c r="H33" i="2"/>
  <c r="K33" i="2"/>
  <c r="H67" i="3"/>
  <c r="G67" i="3"/>
  <c r="K67" i="3"/>
  <c r="I67" i="3"/>
  <c r="H80" i="4"/>
  <c r="J80" i="4"/>
  <c r="K80" i="4"/>
  <c r="G38" i="7"/>
  <c r="I38" i="7"/>
  <c r="H38" i="7"/>
  <c r="J38" i="7"/>
  <c r="K38" i="7"/>
  <c r="K48" i="8"/>
  <c r="J48" i="8"/>
  <c r="I48" i="8"/>
  <c r="J84" i="8"/>
  <c r="I84" i="8"/>
  <c r="K31" i="10"/>
  <c r="J31" i="10"/>
  <c r="G63" i="10"/>
  <c r="H71" i="10"/>
  <c r="J67" i="3"/>
  <c r="H18" i="8"/>
  <c r="K50" i="1"/>
  <c r="G50" i="1"/>
  <c r="I50" i="1"/>
  <c r="J50" i="1"/>
  <c r="H50" i="1"/>
  <c r="H35" i="1"/>
  <c r="K35" i="1"/>
  <c r="G35" i="1"/>
  <c r="I35" i="1"/>
  <c r="J35" i="1"/>
  <c r="H17" i="1"/>
  <c r="J17" i="1"/>
  <c r="I17" i="1"/>
  <c r="K17" i="1"/>
  <c r="G17" i="1"/>
  <c r="G5" i="1"/>
  <c r="I70" i="1"/>
  <c r="G81" i="1"/>
  <c r="G8" i="2"/>
  <c r="J28" i="2"/>
  <c r="I28" i="2"/>
  <c r="G28" i="2"/>
  <c r="K28" i="2"/>
  <c r="H28" i="2"/>
  <c r="H62" i="1"/>
  <c r="K76" i="2"/>
  <c r="G76" i="2"/>
  <c r="I39" i="3"/>
  <c r="K39" i="3"/>
  <c r="J39" i="3"/>
  <c r="G39" i="3"/>
  <c r="K81" i="3"/>
  <c r="G78" i="4"/>
  <c r="H78" i="4"/>
  <c r="I78" i="4"/>
  <c r="K78" i="4"/>
  <c r="I46" i="8"/>
  <c r="H46" i="8"/>
  <c r="K46" i="8"/>
  <c r="J46" i="8"/>
  <c r="H64" i="8"/>
  <c r="G82" i="8"/>
  <c r="I82" i="8"/>
  <c r="H82" i="8"/>
  <c r="K82" i="8"/>
  <c r="K47" i="10"/>
  <c r="J47" i="10"/>
  <c r="I69" i="10"/>
  <c r="H69" i="10"/>
  <c r="H63" i="10"/>
  <c r="J69" i="10"/>
  <c r="I31" i="10"/>
  <c r="J71" i="10"/>
  <c r="I76" i="2"/>
  <c r="H48" i="8"/>
  <c r="I81" i="3"/>
  <c r="H56" i="1"/>
  <c r="K56" i="1"/>
  <c r="J56" i="1"/>
  <c r="G39" i="1"/>
  <c r="I39" i="1"/>
  <c r="K39" i="1"/>
  <c r="H39" i="1"/>
  <c r="H66" i="1"/>
  <c r="H5" i="2"/>
  <c r="G5" i="2"/>
  <c r="G11" i="2"/>
  <c r="I11" i="2"/>
  <c r="H11" i="2"/>
  <c r="J18" i="2"/>
  <c r="K18" i="2"/>
  <c r="G18" i="2"/>
  <c r="I18" i="2"/>
  <c r="H35" i="2"/>
  <c r="K35" i="2"/>
  <c r="G35" i="2"/>
  <c r="I35" i="2"/>
  <c r="J35" i="2"/>
  <c r="I37" i="2"/>
  <c r="G37" i="2"/>
  <c r="J37" i="2"/>
  <c r="K37" i="2"/>
  <c r="I49" i="2"/>
  <c r="K49" i="2"/>
  <c r="J49" i="2"/>
  <c r="G60" i="2"/>
  <c r="H60" i="2"/>
  <c r="K60" i="2"/>
  <c r="K41" i="3"/>
  <c r="I41" i="3"/>
  <c r="H41" i="3"/>
  <c r="G41" i="3"/>
  <c r="I57" i="3"/>
  <c r="H57" i="3"/>
  <c r="G57" i="3"/>
  <c r="H76" i="4"/>
  <c r="K76" i="4"/>
  <c r="J76" i="4"/>
  <c r="G76" i="4"/>
  <c r="I76" i="4"/>
  <c r="G82" i="4"/>
  <c r="K82" i="4"/>
  <c r="H82" i="4"/>
  <c r="J82" i="4"/>
  <c r="H12" i="7"/>
  <c r="G12" i="7"/>
  <c r="I12" i="7"/>
  <c r="H50" i="7"/>
  <c r="H60" i="7"/>
  <c r="K60" i="7"/>
  <c r="J60" i="7"/>
  <c r="I60" i="7"/>
  <c r="J14" i="8"/>
  <c r="K14" i="8"/>
  <c r="G14" i="8"/>
  <c r="I14" i="8"/>
  <c r="J16" i="8"/>
  <c r="I16" i="8"/>
  <c r="K16" i="8"/>
  <c r="J18" i="8"/>
  <c r="G18" i="8"/>
  <c r="I18" i="8"/>
  <c r="G30" i="8"/>
  <c r="H30" i="8"/>
  <c r="K30" i="8"/>
  <c r="I30" i="8"/>
  <c r="I44" i="8"/>
  <c r="G44" i="8"/>
  <c r="J44" i="8"/>
  <c r="K44" i="8"/>
  <c r="H44" i="8"/>
  <c r="H55" i="8"/>
  <c r="G55" i="8"/>
  <c r="I55" i="8"/>
  <c r="J55" i="8"/>
  <c r="J76" i="8"/>
  <c r="H76" i="8"/>
  <c r="G76" i="8"/>
  <c r="K76" i="8"/>
  <c r="I63" i="10"/>
  <c r="H47" i="10"/>
  <c r="I71" i="10"/>
  <c r="I50" i="7"/>
  <c r="I82" i="4"/>
  <c r="J57" i="3"/>
  <c r="H16" i="8"/>
  <c r="G46" i="8"/>
  <c r="G48" i="8"/>
  <c r="J78" i="4"/>
  <c r="H14" i="8"/>
  <c r="I80" i="4"/>
  <c r="G29" i="1"/>
  <c r="H59" i="1"/>
  <c r="G59" i="1"/>
  <c r="K59" i="1"/>
  <c r="J59" i="1"/>
  <c r="I42" i="1"/>
  <c r="H42" i="1"/>
  <c r="G42" i="1"/>
  <c r="J42" i="1"/>
  <c r="I25" i="1"/>
  <c r="K25" i="1"/>
  <c r="J64" i="1"/>
  <c r="H64" i="1"/>
  <c r="K64" i="1"/>
  <c r="K73" i="1"/>
  <c r="G73" i="1"/>
  <c r="H73" i="1"/>
  <c r="J73" i="1"/>
  <c r="K21" i="2"/>
  <c r="J21" i="2"/>
  <c r="H21" i="2"/>
  <c r="G21" i="2"/>
  <c r="I23" i="2"/>
  <c r="H23" i="2"/>
  <c r="J23" i="2"/>
  <c r="G25" i="2"/>
  <c r="J25" i="2"/>
  <c r="J27" i="4"/>
  <c r="I27" i="4"/>
  <c r="J84" i="10"/>
  <c r="K84" i="10"/>
  <c r="H84" i="10"/>
  <c r="K86" i="10"/>
  <c r="K74" i="10"/>
  <c r="J69" i="8"/>
  <c r="H69" i="7"/>
  <c r="I69" i="7"/>
  <c r="J69" i="3"/>
  <c r="H70" i="10"/>
  <c r="K70" i="10"/>
  <c r="J70" i="10"/>
  <c r="J70" i="7"/>
  <c r="I70" i="7"/>
  <c r="K70" i="7"/>
  <c r="K71" i="7"/>
  <c r="H71" i="7"/>
  <c r="I71" i="8"/>
  <c r="J71" i="3"/>
  <c r="K71" i="3"/>
  <c r="G71" i="2"/>
  <c r="J71" i="2"/>
  <c r="I71" i="1"/>
  <c r="K71" i="1"/>
  <c r="H71" i="1"/>
  <c r="G72" i="10"/>
  <c r="I72" i="10"/>
  <c r="K72" i="10"/>
  <c r="J72" i="10"/>
  <c r="H73" i="7"/>
  <c r="H7" i="1"/>
  <c r="G7" i="1"/>
  <c r="H29" i="2"/>
  <c r="G29" i="2"/>
  <c r="K66" i="2"/>
  <c r="I66" i="2"/>
  <c r="G66" i="2"/>
  <c r="G6" i="3"/>
  <c r="I6" i="3"/>
  <c r="H6" i="3"/>
  <c r="H15" i="3"/>
  <c r="I15" i="3"/>
  <c r="J15" i="3"/>
  <c r="K59" i="3"/>
  <c r="I59" i="3"/>
  <c r="J68" i="4"/>
  <c r="K68" i="4"/>
  <c r="H68" i="4"/>
  <c r="H74" i="4"/>
  <c r="I74" i="4"/>
  <c r="G74" i="4"/>
  <c r="H26" i="7"/>
  <c r="K26" i="7"/>
  <c r="J26" i="7"/>
  <c r="J25" i="1"/>
  <c r="J79" i="7"/>
  <c r="J45" i="1"/>
  <c r="H54" i="1"/>
  <c r="J28" i="7"/>
  <c r="H20" i="4"/>
  <c r="G28" i="7"/>
  <c r="I17" i="3"/>
  <c r="K17" i="4"/>
  <c r="J17" i="4"/>
  <c r="I8" i="4"/>
  <c r="I9" i="7"/>
  <c r="H69" i="1"/>
  <c r="G69" i="1"/>
  <c r="G18" i="1"/>
  <c r="K18" i="1"/>
  <c r="K79" i="7"/>
  <c r="H66" i="2"/>
  <c r="J74" i="4"/>
  <c r="G8" i="3"/>
  <c r="I30" i="3"/>
  <c r="K30" i="3"/>
  <c r="K34" i="1"/>
  <c r="I34" i="1"/>
  <c r="I79" i="1"/>
  <c r="K79" i="1"/>
  <c r="H3" i="3"/>
  <c r="G3" i="3"/>
  <c r="J32" i="3"/>
  <c r="G32" i="3"/>
  <c r="J61" i="3"/>
  <c r="G61" i="3"/>
  <c r="H58" i="4"/>
  <c r="G58" i="4"/>
  <c r="I58" i="4"/>
  <c r="G65" i="4"/>
  <c r="H65" i="4"/>
  <c r="G45" i="1"/>
  <c r="J73" i="7"/>
  <c r="G73" i="7"/>
  <c r="K66" i="7"/>
  <c r="J54" i="1"/>
  <c r="K49" i="1"/>
  <c r="I35" i="4"/>
  <c r="K20" i="4"/>
  <c r="G26" i="7"/>
  <c r="I6" i="4"/>
  <c r="J17" i="3"/>
  <c r="I17" i="4"/>
  <c r="J29" i="2"/>
  <c r="I11" i="1"/>
  <c r="I29" i="2"/>
  <c r="K69" i="1"/>
  <c r="G15" i="3"/>
  <c r="I68" i="4"/>
  <c r="I18" i="1"/>
  <c r="G68" i="4"/>
  <c r="K73" i="7"/>
  <c r="H17" i="3"/>
  <c r="K74" i="4"/>
  <c r="H8" i="3"/>
  <c r="H30" i="3"/>
  <c r="G10" i="1"/>
  <c r="H10" i="1"/>
  <c r="H76" i="1"/>
  <c r="K76" i="1"/>
  <c r="I16" i="2"/>
  <c r="K43" i="2"/>
  <c r="J43" i="2"/>
  <c r="G43" i="2"/>
  <c r="J77" i="2"/>
  <c r="G77" i="2"/>
  <c r="I77" i="2"/>
  <c r="G18" i="3"/>
  <c r="J18" i="3"/>
  <c r="H18" i="3"/>
  <c r="K18" i="3"/>
  <c r="K20" i="3"/>
  <c r="G20" i="3"/>
  <c r="K52" i="4"/>
  <c r="G52" i="4"/>
  <c r="G54" i="1"/>
  <c r="K54" i="1"/>
  <c r="I26" i="7"/>
  <c r="K35" i="4"/>
  <c r="G49" i="1"/>
  <c r="H49" i="1"/>
  <c r="G17" i="3"/>
  <c r="K29" i="2"/>
  <c r="H59" i="3"/>
  <c r="I7" i="1"/>
  <c r="J20" i="4"/>
  <c r="I20" i="4"/>
  <c r="H12" i="4"/>
  <c r="I12" i="4"/>
  <c r="J35" i="7"/>
  <c r="J17" i="7"/>
  <c r="K65" i="4"/>
  <c r="I3" i="3"/>
  <c r="H31" i="1"/>
  <c r="J31" i="1"/>
  <c r="I32" i="2"/>
  <c r="G32" i="2"/>
  <c r="K32" i="2"/>
  <c r="H32" i="2"/>
  <c r="I40" i="2"/>
  <c r="K40" i="2"/>
  <c r="I74" i="2"/>
  <c r="K15" i="3"/>
  <c r="G42" i="3"/>
  <c r="I42" i="3"/>
  <c r="K42" i="3"/>
  <c r="J65" i="3"/>
  <c r="G65" i="3"/>
  <c r="K65" i="3"/>
  <c r="J29" i="4"/>
  <c r="I29" i="4"/>
  <c r="I33" i="4"/>
  <c r="K33" i="4"/>
  <c r="H33" i="4"/>
  <c r="J35" i="4"/>
  <c r="G45" i="4"/>
  <c r="H45" i="4"/>
  <c r="J73" i="2"/>
  <c r="I63" i="8"/>
  <c r="K73" i="10"/>
  <c r="G73" i="10"/>
  <c r="H73" i="10"/>
  <c r="I73" i="8"/>
  <c r="K73" i="8"/>
  <c r="J73" i="8"/>
  <c r="G73" i="8"/>
  <c r="K74" i="2"/>
  <c r="J74" i="2"/>
  <c r="G74" i="2"/>
  <c r="H74" i="1"/>
  <c r="I74" i="1"/>
  <c r="G74" i="1"/>
  <c r="I74" i="3"/>
  <c r="G74" i="3"/>
  <c r="G7" i="2"/>
  <c r="H7" i="2"/>
  <c r="H72" i="2"/>
  <c r="G72" i="2"/>
  <c r="I72" i="2"/>
  <c r="H16" i="4"/>
  <c r="G16" i="4"/>
  <c r="K16" i="4"/>
  <c r="I16" i="4"/>
  <c r="K22" i="4"/>
  <c r="G22" i="4"/>
  <c r="H22" i="4"/>
  <c r="K57" i="8"/>
  <c r="I57" i="8"/>
  <c r="G62" i="8"/>
  <c r="K62" i="8"/>
  <c r="G75" i="8"/>
  <c r="I75" i="8"/>
  <c r="I66" i="7"/>
  <c r="K64" i="8"/>
  <c r="J64" i="8"/>
  <c r="K70" i="1"/>
  <c r="H5" i="1"/>
  <c r="H5" i="10"/>
  <c r="H81" i="10"/>
  <c r="G69" i="3"/>
  <c r="G78" i="3"/>
  <c r="J62" i="8"/>
  <c r="K37" i="1"/>
  <c r="G22" i="1"/>
  <c r="G57" i="1"/>
  <c r="H57" i="1"/>
  <c r="I55" i="1"/>
  <c r="J75" i="8"/>
  <c r="G28" i="4"/>
  <c r="J22" i="4"/>
  <c r="K26" i="1"/>
  <c r="G26" i="1"/>
  <c r="J26" i="1"/>
  <c r="H26" i="1"/>
  <c r="I65" i="1"/>
  <c r="H65" i="1"/>
  <c r="J65" i="1"/>
  <c r="I67" i="1"/>
  <c r="J67" i="1"/>
  <c r="K20" i="2"/>
  <c r="I20" i="2"/>
  <c r="H20" i="2"/>
  <c r="I29" i="3"/>
  <c r="H29" i="3"/>
  <c r="G29" i="3"/>
  <c r="H49" i="3"/>
  <c r="J49" i="3"/>
  <c r="G49" i="3"/>
  <c r="G51" i="3"/>
  <c r="H51" i="3"/>
  <c r="K51" i="3"/>
  <c r="J56" i="3"/>
  <c r="G56" i="3"/>
  <c r="G30" i="7"/>
  <c r="J30" i="7"/>
  <c r="H30" i="7"/>
  <c r="I41" i="7"/>
  <c r="K41" i="7"/>
  <c r="I76" i="7"/>
  <c r="J76" i="7"/>
  <c r="G39" i="8"/>
  <c r="H39" i="8"/>
  <c r="H52" i="8"/>
  <c r="I52" i="8"/>
  <c r="J52" i="8"/>
  <c r="K52" i="8"/>
  <c r="G52" i="8"/>
  <c r="H54" i="8"/>
  <c r="I54" i="8"/>
  <c r="H72" i="8"/>
  <c r="G72" i="8"/>
  <c r="I85" i="8"/>
  <c r="J73" i="10"/>
  <c r="K22" i="1"/>
  <c r="G66" i="7"/>
  <c r="I69" i="8"/>
  <c r="I25" i="2"/>
  <c r="H31" i="10"/>
  <c r="G50" i="7"/>
  <c r="I64" i="8"/>
  <c r="I62" i="1"/>
  <c r="J70" i="1"/>
  <c r="I39" i="10"/>
  <c r="G42" i="10"/>
  <c r="J39" i="10"/>
  <c r="H39" i="10"/>
  <c r="J81" i="10"/>
  <c r="G79" i="10"/>
  <c r="K24" i="10"/>
  <c r="J34" i="10"/>
  <c r="H32" i="4"/>
  <c r="G37" i="1"/>
  <c r="I79" i="2"/>
  <c r="K39" i="8"/>
  <c r="K79" i="2"/>
  <c r="K47" i="7"/>
  <c r="I30" i="4"/>
  <c r="K30" i="4"/>
  <c r="J77" i="1"/>
  <c r="G44" i="7"/>
  <c r="I44" i="7"/>
  <c r="H63" i="7"/>
  <c r="J63" i="1"/>
  <c r="G77" i="1"/>
  <c r="G85" i="3"/>
  <c r="H62" i="8"/>
  <c r="I57" i="2"/>
  <c r="G80" i="1"/>
  <c r="G41" i="1"/>
  <c r="H57" i="8"/>
  <c r="J29" i="3"/>
  <c r="I56" i="3"/>
  <c r="I49" i="3"/>
  <c r="I62" i="8"/>
  <c r="K67" i="1"/>
  <c r="G47" i="7"/>
  <c r="I39" i="8"/>
  <c r="I22" i="4"/>
  <c r="H67" i="1"/>
  <c r="J40" i="1"/>
  <c r="G40" i="1"/>
  <c r="K40" i="1"/>
  <c r="H40" i="1"/>
  <c r="I27" i="1"/>
  <c r="H18" i="1"/>
  <c r="J18" i="1"/>
  <c r="G71" i="1"/>
  <c r="I8" i="2"/>
  <c r="H8" i="2"/>
  <c r="J16" i="2"/>
  <c r="I22" i="2"/>
  <c r="G22" i="2"/>
  <c r="J46" i="2"/>
  <c r="H46" i="2"/>
  <c r="I46" i="2"/>
  <c r="G21" i="3"/>
  <c r="J21" i="3"/>
  <c r="I23" i="3"/>
  <c r="I53" i="3"/>
  <c r="H53" i="3"/>
  <c r="J43" i="4"/>
  <c r="K43" i="4"/>
  <c r="I43" i="4"/>
  <c r="J50" i="4"/>
  <c r="K50" i="4"/>
  <c r="G50" i="4"/>
  <c r="K75" i="4"/>
  <c r="G84" i="4"/>
  <c r="G5" i="7"/>
  <c r="I8" i="7"/>
  <c r="H8" i="7"/>
  <c r="I16" i="7"/>
  <c r="K16" i="7"/>
  <c r="J22" i="7"/>
  <c r="I22" i="7"/>
  <c r="K35" i="7"/>
  <c r="H35" i="7"/>
  <c r="I35" i="7"/>
  <c r="G35" i="7"/>
  <c r="G82" i="7"/>
  <c r="I49" i="8"/>
  <c r="G49" i="8"/>
  <c r="K49" i="8"/>
  <c r="J78" i="10"/>
  <c r="G48" i="1"/>
  <c r="I48" i="1"/>
  <c r="H22" i="1"/>
  <c r="J22" i="1"/>
  <c r="J19" i="1"/>
  <c r="K19" i="1"/>
  <c r="H19" i="1"/>
  <c r="J76" i="3"/>
  <c r="K76" i="3"/>
  <c r="G76" i="3"/>
  <c r="H24" i="4"/>
  <c r="K24" i="4"/>
  <c r="I26" i="4"/>
  <c r="K26" i="4"/>
  <c r="H26" i="4"/>
  <c r="G26" i="4"/>
  <c r="I28" i="4"/>
  <c r="H28" i="4"/>
  <c r="I69" i="3"/>
  <c r="H69" i="8"/>
  <c r="J62" i="1"/>
  <c r="K79" i="10"/>
  <c r="I34" i="10"/>
  <c r="G34" i="10"/>
  <c r="H69" i="3"/>
  <c r="J32" i="4"/>
  <c r="I78" i="3"/>
  <c r="J55" i="1"/>
  <c r="K72" i="2"/>
  <c r="J16" i="4"/>
  <c r="G59" i="3"/>
  <c r="G13" i="1"/>
  <c r="H13" i="1"/>
  <c r="G69" i="8"/>
  <c r="K25" i="2"/>
  <c r="G62" i="1"/>
  <c r="G70" i="1"/>
  <c r="H29" i="10"/>
  <c r="G39" i="10"/>
  <c r="K81" i="10"/>
  <c r="I79" i="10"/>
  <c r="K65" i="10"/>
  <c r="G24" i="10"/>
  <c r="K32" i="4"/>
  <c r="G83" i="1"/>
  <c r="H79" i="2"/>
  <c r="I47" i="7"/>
  <c r="G30" i="4"/>
  <c r="J63" i="7"/>
  <c r="K85" i="3"/>
  <c r="K75" i="1"/>
  <c r="K57" i="2"/>
  <c r="K41" i="1"/>
  <c r="H20" i="1"/>
  <c r="G57" i="8"/>
  <c r="K29" i="3"/>
  <c r="K57" i="1"/>
  <c r="K56" i="3"/>
  <c r="K65" i="1"/>
  <c r="K30" i="7"/>
  <c r="K72" i="8"/>
  <c r="G63" i="7"/>
  <c r="G67" i="1"/>
  <c r="I51" i="3"/>
  <c r="J41" i="7"/>
  <c r="J54" i="8"/>
  <c r="H85" i="8"/>
  <c r="I24" i="4"/>
  <c r="G54" i="8"/>
  <c r="G41" i="7"/>
  <c r="J37" i="1"/>
  <c r="I57" i="1"/>
  <c r="I41" i="1"/>
  <c r="I19" i="1"/>
  <c r="I68" i="1"/>
  <c r="J68" i="1"/>
  <c r="H84" i="1"/>
  <c r="K84" i="1"/>
  <c r="I7" i="2"/>
  <c r="G13" i="2"/>
  <c r="H13" i="2"/>
  <c r="J19" i="2"/>
  <c r="H19" i="2"/>
  <c r="K16" i="3"/>
  <c r="G16" i="3"/>
  <c r="J16" i="3"/>
  <c r="K72" i="3"/>
  <c r="J72" i="3"/>
  <c r="H72" i="3"/>
  <c r="I47" i="4"/>
  <c r="K47" i="4"/>
  <c r="J47" i="4"/>
  <c r="J52" i="4"/>
  <c r="H52" i="4"/>
  <c r="I55" i="4"/>
  <c r="H55" i="4"/>
  <c r="K55" i="4"/>
  <c r="K70" i="4"/>
  <c r="G70" i="4"/>
  <c r="I81" i="4"/>
  <c r="K24" i="7"/>
  <c r="H24" i="7"/>
  <c r="I24" i="7"/>
  <c r="G20" i="8"/>
  <c r="H20" i="8"/>
  <c r="K26" i="8"/>
  <c r="H26" i="8"/>
  <c r="K31" i="8"/>
  <c r="J31" i="8"/>
  <c r="G31" i="8"/>
  <c r="I31" i="8"/>
  <c r="K34" i="8"/>
  <c r="I34" i="8"/>
  <c r="G36" i="8"/>
  <c r="H36" i="8"/>
  <c r="J36" i="8"/>
  <c r="H74" i="10"/>
  <c r="J74" i="10"/>
  <c r="H80" i="10"/>
  <c r="H82" i="10"/>
  <c r="K82" i="10"/>
  <c r="K74" i="8"/>
  <c r="G74" i="8"/>
  <c r="H74" i="8"/>
  <c r="J74" i="8"/>
  <c r="G74" i="7"/>
  <c r="J74" i="7"/>
  <c r="H74" i="7"/>
  <c r="K74" i="7"/>
  <c r="H75" i="3"/>
  <c r="J75" i="3"/>
  <c r="I75" i="3"/>
  <c r="G3" i="11"/>
  <c r="I3" i="11"/>
  <c r="G5" i="11"/>
  <c r="I5" i="11"/>
  <c r="G7" i="11"/>
  <c r="I7" i="11"/>
  <c r="G9" i="11"/>
  <c r="I9" i="11"/>
  <c r="G11" i="11"/>
  <c r="I11" i="11"/>
  <c r="G13" i="11"/>
  <c r="I13" i="11"/>
  <c r="G15" i="11"/>
  <c r="I15" i="11"/>
  <c r="K15" i="11"/>
  <c r="G17" i="11"/>
  <c r="I17" i="11"/>
  <c r="K17" i="11"/>
  <c r="G19" i="11"/>
  <c r="I19" i="11"/>
  <c r="K19" i="11"/>
  <c r="G21" i="11"/>
  <c r="I21" i="11"/>
  <c r="K21" i="11"/>
  <c r="G23" i="11"/>
  <c r="I23" i="11"/>
  <c r="K23" i="11"/>
  <c r="G25" i="11"/>
  <c r="I25" i="11"/>
  <c r="K25" i="11"/>
  <c r="G27" i="11"/>
  <c r="I27" i="11"/>
  <c r="K27" i="11"/>
  <c r="G29" i="11"/>
  <c r="I29" i="11"/>
  <c r="K29" i="11"/>
  <c r="J31" i="11"/>
  <c r="H31" i="11"/>
  <c r="G31" i="11"/>
  <c r="K31" i="11"/>
  <c r="J35" i="11"/>
  <c r="H35" i="11"/>
  <c r="G35" i="11"/>
  <c r="K35" i="11"/>
  <c r="J39" i="11"/>
  <c r="H39" i="11"/>
  <c r="G39" i="11"/>
  <c r="K39" i="11"/>
  <c r="J43" i="11"/>
  <c r="H43" i="11"/>
  <c r="G43" i="11"/>
  <c r="K43" i="11"/>
  <c r="J47" i="11"/>
  <c r="H47" i="11"/>
  <c r="G47" i="11"/>
  <c r="K47" i="11"/>
  <c r="J51" i="11"/>
  <c r="H51" i="11"/>
  <c r="G51" i="11"/>
  <c r="K51" i="11"/>
  <c r="J57" i="11"/>
  <c r="H57" i="11"/>
  <c r="I57" i="11"/>
  <c r="G57" i="11"/>
  <c r="G4" i="11"/>
  <c r="G6" i="11"/>
  <c r="G8" i="11"/>
  <c r="G10" i="11"/>
  <c r="G12" i="11"/>
  <c r="G14" i="11"/>
  <c r="I14" i="11"/>
  <c r="H15" i="11"/>
  <c r="G16" i="11"/>
  <c r="I16" i="11"/>
  <c r="H17" i="11"/>
  <c r="G18" i="11"/>
  <c r="I18" i="11"/>
  <c r="H19" i="11"/>
  <c r="G20" i="11"/>
  <c r="I20" i="11"/>
  <c r="H21" i="11"/>
  <c r="G22" i="11"/>
  <c r="I22" i="11"/>
  <c r="H23" i="11"/>
  <c r="G24" i="11"/>
  <c r="I24" i="11"/>
  <c r="H25" i="11"/>
  <c r="G26" i="11"/>
  <c r="I26" i="11"/>
  <c r="H27" i="11"/>
  <c r="G28" i="11"/>
  <c r="I28" i="11"/>
  <c r="H29" i="11"/>
  <c r="K30" i="11"/>
  <c r="I30" i="11"/>
  <c r="G30" i="11"/>
  <c r="J30" i="11"/>
  <c r="I31" i="11"/>
  <c r="J33" i="11"/>
  <c r="H33" i="11"/>
  <c r="G33" i="11"/>
  <c r="K33" i="11"/>
  <c r="I35" i="11"/>
  <c r="J37" i="11"/>
  <c r="H37" i="11"/>
  <c r="G37" i="11"/>
  <c r="K37" i="11"/>
  <c r="I39" i="11"/>
  <c r="J41" i="11"/>
  <c r="H41" i="11"/>
  <c r="G41" i="11"/>
  <c r="K41" i="11"/>
  <c r="I43" i="11"/>
  <c r="J45" i="11"/>
  <c r="H45" i="11"/>
  <c r="G45" i="11"/>
  <c r="K45" i="11"/>
  <c r="I47" i="11"/>
  <c r="J49" i="11"/>
  <c r="H49" i="11"/>
  <c r="G49" i="11"/>
  <c r="K49" i="11"/>
  <c r="I51" i="11"/>
  <c r="J53" i="11"/>
  <c r="H53" i="11"/>
  <c r="I53" i="11"/>
  <c r="G53" i="11"/>
  <c r="K57" i="11"/>
  <c r="J61" i="11"/>
  <c r="H61" i="11"/>
  <c r="K61" i="11"/>
  <c r="I61" i="11"/>
  <c r="G61" i="11"/>
  <c r="G32" i="11"/>
  <c r="I32" i="11"/>
  <c r="G34" i="11"/>
  <c r="I34" i="11"/>
  <c r="G36" i="11"/>
  <c r="I36" i="11"/>
  <c r="G38" i="11"/>
  <c r="I38" i="11"/>
  <c r="G40" i="11"/>
  <c r="I40" i="11"/>
  <c r="G42" i="11"/>
  <c r="I42" i="11"/>
  <c r="G44" i="11"/>
  <c r="I44" i="11"/>
  <c r="G46" i="11"/>
  <c r="I46" i="11"/>
  <c r="G48" i="11"/>
  <c r="I48" i="11"/>
  <c r="G50" i="11"/>
  <c r="I50" i="11"/>
  <c r="G52" i="11"/>
  <c r="I52" i="11"/>
  <c r="J55" i="11"/>
  <c r="H55" i="11"/>
  <c r="G55" i="11"/>
  <c r="K55" i="11"/>
  <c r="J59" i="11"/>
  <c r="H59" i="11"/>
  <c r="G59" i="11"/>
  <c r="K59" i="11"/>
  <c r="J63" i="11"/>
  <c r="H63" i="11"/>
  <c r="G63" i="11"/>
  <c r="K63" i="11"/>
  <c r="J67" i="11"/>
  <c r="H67" i="11"/>
  <c r="G67" i="11"/>
  <c r="K67" i="11"/>
  <c r="J75" i="11"/>
  <c r="H75" i="11"/>
  <c r="G75" i="11"/>
  <c r="K75" i="11"/>
  <c r="J79" i="11"/>
  <c r="H79" i="11"/>
  <c r="G79" i="11"/>
  <c r="K79" i="11"/>
  <c r="G83" i="11"/>
  <c r="J65" i="11"/>
  <c r="H65" i="11"/>
  <c r="G65" i="11"/>
  <c r="K65" i="11"/>
  <c r="J69" i="11"/>
  <c r="H69" i="11"/>
  <c r="G69" i="11"/>
  <c r="K69" i="11"/>
  <c r="J73" i="11"/>
  <c r="H73" i="11"/>
  <c r="G73" i="11"/>
  <c r="K73" i="11"/>
  <c r="K77" i="11"/>
  <c r="J81" i="11"/>
  <c r="H81" i="11"/>
  <c r="G81" i="11"/>
  <c r="K81" i="11"/>
  <c r="G85" i="11"/>
  <c r="G54" i="11"/>
  <c r="I54" i="11"/>
  <c r="G56" i="11"/>
  <c r="I56" i="11"/>
  <c r="G58" i="11"/>
  <c r="I58" i="11"/>
  <c r="G60" i="11"/>
  <c r="I60" i="11"/>
  <c r="G64" i="11"/>
  <c r="G66" i="11"/>
  <c r="I66" i="11"/>
  <c r="G68" i="11"/>
  <c r="I68" i="11"/>
  <c r="G70" i="11"/>
  <c r="I70" i="11"/>
  <c r="G72" i="11"/>
  <c r="I72" i="11"/>
  <c r="G74" i="11"/>
  <c r="I74" i="11"/>
  <c r="G76" i="11"/>
  <c r="G82" i="11"/>
  <c r="I82" i="11"/>
  <c r="I84" i="11"/>
  <c r="H83" i="1"/>
  <c r="H43" i="1"/>
  <c r="K43" i="1"/>
  <c r="J43" i="1"/>
  <c r="G43" i="1"/>
  <c r="I16" i="1"/>
  <c r="J16" i="1"/>
  <c r="G16" i="1"/>
  <c r="K16" i="1"/>
  <c r="H4" i="1"/>
  <c r="I4" i="1"/>
  <c r="G4" i="1"/>
  <c r="I12" i="2"/>
  <c r="H12" i="2"/>
  <c r="G12" i="2"/>
  <c r="J84" i="2"/>
  <c r="K84" i="2"/>
  <c r="H63" i="3"/>
  <c r="K63" i="3"/>
  <c r="J63" i="3"/>
  <c r="G63" i="3"/>
  <c r="I63" i="3"/>
  <c r="H70" i="3"/>
  <c r="J70" i="3"/>
  <c r="K70" i="3"/>
  <c r="I70" i="3"/>
  <c r="G4" i="4"/>
  <c r="I4" i="4"/>
  <c r="H4" i="4"/>
  <c r="G70" i="3"/>
  <c r="I43" i="1"/>
  <c r="K51" i="1"/>
  <c r="G51" i="1"/>
  <c r="I51" i="1"/>
  <c r="J51" i="1"/>
  <c r="I14" i="1"/>
  <c r="H14" i="1"/>
  <c r="J14" i="1"/>
  <c r="K14" i="1"/>
  <c r="I66" i="1"/>
  <c r="K66" i="1"/>
  <c r="J66" i="1"/>
  <c r="G66" i="1"/>
  <c r="G14" i="2"/>
  <c r="H14" i="2"/>
  <c r="I14" i="2"/>
  <c r="K14" i="2"/>
  <c r="K65" i="2"/>
  <c r="G65" i="2"/>
  <c r="J65" i="2"/>
  <c r="I65" i="2"/>
  <c r="H65" i="2"/>
  <c r="I25" i="3"/>
  <c r="G25" i="3"/>
  <c r="K25" i="3"/>
  <c r="J25" i="3"/>
  <c r="H25" i="3"/>
  <c r="J18" i="4"/>
  <c r="K18" i="4"/>
  <c r="G18" i="4"/>
  <c r="I18" i="4"/>
  <c r="H18" i="4"/>
  <c r="H34" i="4"/>
  <c r="K34" i="4"/>
  <c r="G34" i="4"/>
  <c r="J34" i="4"/>
  <c r="I34" i="4"/>
  <c r="G64" i="4"/>
  <c r="K64" i="4"/>
  <c r="I64" i="4"/>
  <c r="H64" i="4"/>
  <c r="J62" i="11"/>
  <c r="K62" i="11"/>
  <c r="H62" i="11"/>
  <c r="G62" i="11"/>
  <c r="I62" i="11"/>
  <c r="J64" i="11"/>
  <c r="K64" i="11"/>
  <c r="H64" i="11"/>
  <c r="I71" i="11"/>
  <c r="J71" i="11"/>
  <c r="H71" i="11"/>
  <c r="J78" i="11"/>
  <c r="I78" i="11"/>
  <c r="J80" i="11"/>
  <c r="K80" i="11"/>
  <c r="H80" i="11"/>
  <c r="G80" i="11"/>
  <c r="G71" i="11"/>
  <c r="H16" i="1"/>
  <c r="G14" i="1"/>
  <c r="I64" i="11"/>
  <c r="J64" i="4"/>
  <c r="J79" i="1"/>
  <c r="H79" i="1"/>
  <c r="I9" i="2"/>
  <c r="G9" i="2"/>
  <c r="H9" i="2"/>
  <c r="K23" i="2"/>
  <c r="G23" i="2"/>
  <c r="J41" i="2"/>
  <c r="K41" i="2"/>
  <c r="I41" i="2"/>
  <c r="H41" i="2"/>
  <c r="H43" i="2"/>
  <c r="I43" i="2"/>
  <c r="J61" i="2"/>
  <c r="H61" i="2"/>
  <c r="K61" i="2"/>
  <c r="G61" i="2"/>
  <c r="I61" i="2"/>
  <c r="H13" i="3"/>
  <c r="G13" i="3"/>
  <c r="J60" i="3"/>
  <c r="K60" i="3"/>
  <c r="H60" i="3"/>
  <c r="G60" i="3"/>
  <c r="K84" i="3"/>
  <c r="G84" i="3"/>
  <c r="G10" i="4"/>
  <c r="I10" i="4"/>
  <c r="H10" i="4"/>
  <c r="J15" i="4"/>
  <c r="H15" i="4"/>
  <c r="I15" i="4"/>
  <c r="K15" i="4"/>
  <c r="G15" i="4"/>
  <c r="I48" i="4"/>
  <c r="K48" i="4"/>
  <c r="G48" i="4"/>
  <c r="H48" i="4"/>
  <c r="J48" i="4"/>
  <c r="H59" i="4"/>
  <c r="I59" i="4"/>
  <c r="J59" i="4"/>
  <c r="K59" i="4"/>
  <c r="I61" i="4"/>
  <c r="G61" i="4"/>
  <c r="H61" i="4"/>
  <c r="K61" i="4"/>
  <c r="J61" i="4"/>
  <c r="G32" i="1"/>
  <c r="K32" i="1"/>
  <c r="I32" i="1"/>
  <c r="J32" i="1"/>
  <c r="I8" i="1"/>
  <c r="H8" i="1"/>
  <c r="G8" i="1"/>
  <c r="J72" i="1"/>
  <c r="G72" i="1"/>
  <c r="K72" i="1"/>
  <c r="I72" i="1"/>
  <c r="I38" i="2"/>
  <c r="J38" i="2"/>
  <c r="K38" i="2"/>
  <c r="G38" i="2"/>
  <c r="J58" i="2"/>
  <c r="K58" i="2"/>
  <c r="H58" i="2"/>
  <c r="I58" i="2"/>
  <c r="G58" i="2"/>
  <c r="I78" i="2"/>
  <c r="I79" i="3"/>
  <c r="K79" i="3"/>
  <c r="J24" i="4"/>
  <c r="G24" i="4"/>
  <c r="J31" i="4"/>
  <c r="H31" i="4"/>
  <c r="G31" i="4"/>
  <c r="H37" i="1"/>
  <c r="I37" i="1"/>
  <c r="H11" i="1"/>
  <c r="G11" i="1"/>
  <c r="J69" i="1"/>
  <c r="I69" i="1"/>
  <c r="I83" i="1"/>
  <c r="K83" i="1"/>
  <c r="J83" i="1"/>
  <c r="J85" i="1"/>
  <c r="K27" i="2"/>
  <c r="J27" i="2"/>
  <c r="G27" i="2"/>
  <c r="J50" i="2"/>
  <c r="H50" i="2"/>
  <c r="G50" i="2"/>
  <c r="K50" i="2"/>
  <c r="G52" i="2"/>
  <c r="J52" i="2"/>
  <c r="K52" i="2"/>
  <c r="I52" i="2"/>
  <c r="J55" i="2"/>
  <c r="K55" i="2"/>
  <c r="G68" i="2"/>
  <c r="I68" i="2"/>
  <c r="H68" i="2"/>
  <c r="J68" i="2"/>
  <c r="I5" i="3"/>
  <c r="H5" i="3"/>
  <c r="G30" i="3"/>
  <c r="J30" i="3"/>
  <c r="I35" i="3"/>
  <c r="H35" i="3"/>
  <c r="J35" i="3"/>
  <c r="G35" i="3"/>
  <c r="K35" i="3"/>
  <c r="H73" i="3"/>
  <c r="I73" i="3"/>
  <c r="K73" i="3"/>
  <c r="J73" i="3"/>
  <c r="G73" i="3"/>
  <c r="I76" i="3"/>
  <c r="H76" i="3"/>
  <c r="G7" i="4"/>
  <c r="H7" i="4"/>
  <c r="I7" i="4"/>
  <c r="J45" i="4"/>
  <c r="K45" i="4"/>
  <c r="I45" i="4"/>
  <c r="G56" i="4"/>
  <c r="J56" i="4"/>
  <c r="I56" i="4"/>
  <c r="K56" i="4"/>
  <c r="I69" i="4"/>
  <c r="G69" i="4"/>
  <c r="J69" i="4"/>
  <c r="H69" i="4"/>
  <c r="G25" i="7"/>
  <c r="J25" i="7"/>
  <c r="H25" i="7"/>
  <c r="I25" i="7"/>
  <c r="K25" i="7"/>
  <c r="I27" i="7"/>
  <c r="H27" i="7"/>
  <c r="G27" i="7"/>
  <c r="K27" i="7"/>
  <c r="J27" i="7"/>
  <c r="G39" i="7"/>
  <c r="K39" i="7"/>
  <c r="H39" i="7"/>
  <c r="K46" i="7"/>
  <c r="H46" i="7"/>
  <c r="G46" i="7"/>
  <c r="I46" i="7"/>
  <c r="G56" i="7"/>
  <c r="J56" i="7"/>
  <c r="H56" i="7"/>
  <c r="K56" i="7"/>
  <c r="J67" i="7"/>
  <c r="I67" i="7"/>
  <c r="I8" i="8"/>
  <c r="G8" i="8"/>
  <c r="I51" i="8"/>
  <c r="H51" i="8"/>
  <c r="K51" i="8"/>
  <c r="H70" i="8"/>
  <c r="G70" i="8"/>
  <c r="K70" i="8"/>
  <c r="I70" i="8"/>
  <c r="J70" i="8"/>
  <c r="J14" i="10"/>
  <c r="K14" i="10"/>
  <c r="K49" i="10"/>
  <c r="I49" i="10"/>
  <c r="I65" i="10"/>
  <c r="J65" i="10"/>
  <c r="I10" i="11"/>
  <c r="H10" i="11"/>
  <c r="J44" i="11"/>
  <c r="K44" i="11"/>
  <c r="H44" i="11"/>
  <c r="J46" i="11"/>
  <c r="K46" i="11"/>
  <c r="H46" i="11"/>
  <c r="J66" i="11"/>
  <c r="K66" i="11"/>
  <c r="H66" i="11"/>
  <c r="J68" i="11"/>
  <c r="K68" i="11"/>
  <c r="H68" i="11"/>
  <c r="J82" i="11"/>
  <c r="K82" i="11"/>
  <c r="H82" i="11"/>
  <c r="K84" i="11"/>
  <c r="J70" i="11"/>
  <c r="K70" i="11"/>
  <c r="H70" i="11"/>
  <c r="J72" i="11"/>
  <c r="K72" i="11"/>
  <c r="H72" i="11"/>
  <c r="H86" i="11"/>
  <c r="H42" i="10"/>
  <c r="J42" i="10"/>
  <c r="J74" i="11"/>
  <c r="K74" i="11"/>
  <c r="H74" i="11"/>
  <c r="K76" i="11"/>
  <c r="H32" i="11"/>
  <c r="H34" i="11"/>
  <c r="H48" i="11"/>
  <c r="H50" i="11"/>
  <c r="K56" i="11"/>
  <c r="K32" i="11"/>
  <c r="K34" i="11"/>
  <c r="K48" i="11"/>
  <c r="K50" i="11"/>
  <c r="J75" i="4"/>
  <c r="G75" i="4"/>
  <c r="G75" i="3"/>
  <c r="H75" i="10"/>
  <c r="J75" i="10"/>
  <c r="I75" i="10"/>
  <c r="K75" i="10"/>
  <c r="F75" i="12"/>
  <c r="J76" i="10"/>
  <c r="H76" i="11"/>
  <c r="J76" i="11"/>
  <c r="K77" i="3"/>
  <c r="H77" i="3"/>
  <c r="G77" i="3"/>
  <c r="G77" i="4"/>
  <c r="K77" i="4"/>
  <c r="I77" i="4"/>
  <c r="H77" i="4"/>
  <c r="H77" i="1"/>
  <c r="G77" i="10"/>
  <c r="J77" i="10"/>
  <c r="K77" i="10"/>
  <c r="I77" i="10"/>
  <c r="H77" i="11"/>
  <c r="G77" i="11"/>
  <c r="J77" i="11"/>
  <c r="I77" i="7"/>
  <c r="I77" i="8"/>
  <c r="G77" i="8"/>
  <c r="J78" i="3"/>
  <c r="G78" i="2"/>
  <c r="H78" i="2"/>
  <c r="H78" i="10"/>
  <c r="I78" i="10"/>
  <c r="G78" i="10"/>
  <c r="G78" i="11"/>
  <c r="H78" i="11"/>
  <c r="H78" i="8"/>
  <c r="J78" i="8"/>
  <c r="G78" i="8"/>
  <c r="I78" i="8"/>
  <c r="J79" i="4"/>
  <c r="K79" i="4"/>
  <c r="G79" i="4"/>
  <c r="I79" i="4"/>
  <c r="G79" i="3"/>
  <c r="K80" i="10"/>
  <c r="J80" i="10"/>
  <c r="I80" i="10"/>
  <c r="J80" i="7"/>
  <c r="I80" i="7"/>
  <c r="K80" i="7"/>
  <c r="H80" i="8"/>
  <c r="K80" i="8"/>
  <c r="G80" i="8"/>
  <c r="J80" i="8"/>
  <c r="I80" i="1"/>
  <c r="H80" i="1"/>
  <c r="I81" i="2"/>
  <c r="G81" i="2"/>
  <c r="H81" i="2"/>
  <c r="J81" i="2"/>
  <c r="H81" i="1"/>
  <c r="I81" i="1"/>
  <c r="J81" i="1"/>
  <c r="K81" i="8"/>
  <c r="I81" i="8"/>
  <c r="G81" i="8"/>
  <c r="H81" i="4"/>
  <c r="G81" i="3"/>
  <c r="J81" i="7"/>
  <c r="G81" i="7"/>
  <c r="H81" i="7"/>
  <c r="K81" i="7"/>
  <c r="J82" i="3"/>
  <c r="G82" i="3"/>
  <c r="H82" i="3"/>
  <c r="G82" i="2"/>
  <c r="K82" i="2"/>
  <c r="J82" i="1"/>
  <c r="H82" i="1"/>
  <c r="K82" i="1"/>
  <c r="I82" i="1"/>
  <c r="J82" i="10"/>
  <c r="J82" i="7"/>
  <c r="K82" i="7"/>
  <c r="I82" i="7"/>
  <c r="G83" i="3"/>
  <c r="G77" i="12"/>
  <c r="H86" i="12"/>
  <c r="G86" i="12"/>
  <c r="I86" i="12"/>
  <c r="J83" i="11"/>
  <c r="K83" i="11"/>
  <c r="H83" i="11"/>
  <c r="H83" i="8"/>
  <c r="K83" i="8"/>
  <c r="J84" i="3"/>
  <c r="J84" i="4"/>
  <c r="K84" i="4"/>
  <c r="I84" i="4"/>
  <c r="H84" i="2"/>
  <c r="I84" i="2"/>
  <c r="H84" i="11"/>
  <c r="J84" i="11"/>
  <c r="J84" i="7"/>
  <c r="H84" i="8"/>
  <c r="G84" i="8"/>
  <c r="H85" i="10"/>
  <c r="J85" i="10"/>
  <c r="K85" i="10"/>
  <c r="G85" i="10"/>
  <c r="J85" i="11"/>
  <c r="K85" i="11"/>
  <c r="H85" i="11"/>
  <c r="I85" i="4"/>
  <c r="G85" i="7"/>
  <c r="J85" i="7"/>
  <c r="K85" i="7"/>
  <c r="I85" i="7"/>
  <c r="K85" i="8"/>
  <c r="G85" i="8"/>
  <c r="I85" i="3"/>
  <c r="H85" i="3"/>
  <c r="I85" i="1"/>
  <c r="K85" i="1"/>
  <c r="G85" i="1"/>
  <c r="G85" i="2"/>
  <c r="I85" i="2"/>
  <c r="H85" i="2"/>
  <c r="J85" i="2"/>
  <c r="I86" i="3"/>
  <c r="H86" i="3"/>
  <c r="K86" i="4"/>
  <c r="I86" i="4"/>
  <c r="K86" i="2"/>
  <c r="I86" i="2"/>
  <c r="G86" i="2"/>
  <c r="H86" i="2"/>
  <c r="G86" i="1"/>
  <c r="H86" i="1"/>
  <c r="K86" i="1"/>
  <c r="G78" i="12"/>
  <c r="H86" i="10"/>
  <c r="J86" i="10"/>
  <c r="J86" i="11"/>
  <c r="I86" i="11"/>
  <c r="K86" i="11"/>
  <c r="K86" i="7"/>
  <c r="I86" i="7"/>
  <c r="F15" i="12"/>
  <c r="I17" i="12"/>
  <c r="G38" i="12"/>
  <c r="K86" i="12"/>
  <c r="J86" i="12"/>
  <c r="G15" i="12"/>
  <c r="K97" i="4"/>
  <c r="G89" i="4"/>
  <c r="J92" i="4"/>
  <c r="G93" i="4"/>
  <c r="J96" i="4"/>
  <c r="G97" i="4"/>
  <c r="J87" i="4"/>
  <c r="J91" i="4"/>
  <c r="J95" i="4"/>
  <c r="J90" i="4"/>
  <c r="G91" i="4"/>
  <c r="K91" i="4"/>
  <c r="J94" i="4"/>
  <c r="G95" i="4"/>
  <c r="K95" i="4"/>
  <c r="J98" i="4"/>
  <c r="G90" i="4"/>
  <c r="G94" i="4"/>
  <c r="G98" i="4"/>
  <c r="K89" i="3"/>
  <c r="K93" i="3"/>
  <c r="K97" i="3"/>
  <c r="J88" i="3"/>
  <c r="G89" i="3"/>
  <c r="J92" i="3"/>
  <c r="G93" i="3"/>
  <c r="J96" i="3"/>
  <c r="G97" i="3"/>
  <c r="K92" i="3"/>
  <c r="K96" i="3"/>
  <c r="J87" i="3"/>
  <c r="J91" i="3"/>
  <c r="J95" i="3"/>
  <c r="J90" i="3"/>
  <c r="G91" i="3"/>
  <c r="K91" i="3"/>
  <c r="J94" i="3"/>
  <c r="G95" i="3"/>
  <c r="K95" i="3"/>
  <c r="J98" i="3"/>
  <c r="G90" i="3"/>
  <c r="G94" i="3"/>
  <c r="G98" i="3"/>
  <c r="K97" i="2"/>
  <c r="G89" i="2"/>
  <c r="J92" i="2"/>
  <c r="G93" i="2"/>
  <c r="J96" i="2"/>
  <c r="G97" i="2"/>
  <c r="J91" i="2"/>
  <c r="J95" i="2"/>
  <c r="J90" i="2"/>
  <c r="G91" i="2"/>
  <c r="K91" i="2"/>
  <c r="J94" i="2"/>
  <c r="G95" i="2"/>
  <c r="K95" i="2"/>
  <c r="J98" i="2"/>
  <c r="G90" i="2"/>
  <c r="G94" i="2"/>
  <c r="G98" i="2"/>
  <c r="J89" i="1"/>
  <c r="G90" i="1"/>
  <c r="J93" i="1"/>
  <c r="G94" i="1"/>
  <c r="J97" i="1"/>
  <c r="G98" i="1"/>
  <c r="J92" i="1"/>
  <c r="J96" i="1"/>
  <c r="G88" i="1"/>
  <c r="G92" i="1"/>
  <c r="K92" i="1"/>
  <c r="G96" i="1"/>
  <c r="K96" i="1"/>
  <c r="G91" i="1"/>
  <c r="G95" i="1"/>
  <c r="G89" i="11"/>
  <c r="J92" i="11"/>
  <c r="G93" i="11"/>
  <c r="J90" i="11"/>
  <c r="J94" i="11"/>
  <c r="J96" i="11"/>
  <c r="G97" i="11"/>
  <c r="J87" i="11"/>
  <c r="J91" i="11"/>
  <c r="J95" i="11"/>
  <c r="G91" i="11"/>
  <c r="G95" i="11"/>
  <c r="G90" i="11"/>
  <c r="G94" i="11"/>
  <c r="G98" i="11"/>
  <c r="H95" i="12"/>
  <c r="H97" i="12"/>
  <c r="F89" i="12"/>
  <c r="F91" i="12"/>
  <c r="J95" i="12"/>
  <c r="E88" i="12"/>
  <c r="G89" i="12"/>
  <c r="E90" i="12"/>
  <c r="G91" i="12"/>
  <c r="E92" i="12"/>
  <c r="G93" i="12"/>
  <c r="E94" i="12"/>
  <c r="G95" i="12"/>
  <c r="E96" i="12"/>
  <c r="G97" i="12"/>
  <c r="E98" i="12"/>
  <c r="K92" i="10"/>
  <c r="K96" i="10"/>
  <c r="K97" i="10"/>
  <c r="G88" i="10"/>
  <c r="K89" i="10"/>
  <c r="G92" i="10"/>
  <c r="K93" i="10"/>
  <c r="G96" i="10"/>
  <c r="J87" i="10"/>
  <c r="J91" i="10"/>
  <c r="J95" i="10"/>
  <c r="J90" i="10"/>
  <c r="G91" i="10"/>
  <c r="K91" i="10"/>
  <c r="J94" i="10"/>
  <c r="G95" i="10"/>
  <c r="K95" i="10"/>
  <c r="J98" i="10"/>
  <c r="G90" i="10"/>
  <c r="G94" i="10"/>
  <c r="G98" i="10"/>
  <c r="F60" i="12"/>
  <c r="I76" i="12"/>
  <c r="G75" i="12"/>
  <c r="E27" i="12"/>
  <c r="K27" i="12"/>
  <c r="E66" i="12"/>
  <c r="I66" i="12"/>
  <c r="E35" i="12"/>
  <c r="E59" i="12"/>
  <c r="K59" i="12"/>
  <c r="G79" i="12"/>
  <c r="G98" i="12"/>
  <c r="H98" i="12"/>
  <c r="K90" i="12"/>
  <c r="K96" i="12"/>
  <c r="H96" i="12"/>
  <c r="K92" i="12"/>
  <c r="K88" i="12"/>
  <c r="G90" i="12"/>
  <c r="K94" i="12"/>
  <c r="H94" i="12"/>
  <c r="G92" i="12"/>
  <c r="G96" i="12"/>
  <c r="J92" i="12"/>
  <c r="G94" i="12"/>
  <c r="G88" i="12"/>
  <c r="I27" i="12"/>
  <c r="K97" i="11"/>
  <c r="K95" i="11"/>
  <c r="K92" i="11"/>
  <c r="K98" i="11"/>
  <c r="K93" i="11"/>
  <c r="K96" i="11"/>
  <c r="K94" i="11"/>
  <c r="K91" i="11"/>
  <c r="K89" i="11"/>
  <c r="K90" i="11"/>
  <c r="K87" i="10"/>
  <c r="G87" i="10"/>
  <c r="H87" i="10"/>
  <c r="K87" i="11"/>
  <c r="G87" i="11"/>
  <c r="H87" i="11"/>
  <c r="G87" i="8"/>
  <c r="J87" i="8"/>
  <c r="K87" i="8"/>
  <c r="H87" i="8"/>
  <c r="J94" i="12"/>
  <c r="H88" i="12"/>
  <c r="H92" i="12"/>
  <c r="J91" i="12"/>
  <c r="J89" i="12"/>
  <c r="I97" i="12"/>
  <c r="I95" i="12"/>
  <c r="H91" i="12"/>
  <c r="F87" i="12"/>
  <c r="J96" i="12"/>
  <c r="J88" i="12"/>
  <c r="J90" i="12"/>
  <c r="I88" i="12"/>
  <c r="I92" i="12"/>
  <c r="H90" i="12"/>
  <c r="J97" i="12"/>
  <c r="J93" i="12"/>
  <c r="K87" i="3"/>
  <c r="H87" i="3"/>
  <c r="I87" i="3"/>
  <c r="I98" i="12"/>
  <c r="K87" i="4"/>
  <c r="H87" i="4"/>
  <c r="I87" i="4"/>
  <c r="J87" i="1"/>
  <c r="I87" i="1"/>
  <c r="K98" i="12"/>
  <c r="I94" i="12"/>
  <c r="I96" i="12"/>
  <c r="J98" i="12"/>
  <c r="I90" i="12"/>
  <c r="E87" i="12"/>
  <c r="G87" i="12"/>
  <c r="I91" i="12"/>
  <c r="G87" i="1"/>
  <c r="I93" i="12"/>
  <c r="K87" i="1"/>
  <c r="G87" i="2"/>
  <c r="H87" i="2"/>
  <c r="I87" i="2"/>
  <c r="K87" i="2"/>
  <c r="I18" i="12"/>
  <c r="F20" i="12"/>
  <c r="K35" i="12"/>
  <c r="E52" i="12"/>
  <c r="F70" i="12"/>
  <c r="G80" i="12"/>
  <c r="I80" i="12"/>
  <c r="E70" i="12"/>
  <c r="K70" i="12"/>
  <c r="H77" i="12"/>
  <c r="J15" i="12"/>
  <c r="G34" i="12"/>
  <c r="E42" i="12"/>
  <c r="I47" i="12"/>
  <c r="K60" i="12"/>
  <c r="E53" i="12"/>
  <c r="F53" i="12"/>
  <c r="I60" i="12"/>
  <c r="E62" i="12"/>
  <c r="G62" i="12"/>
  <c r="F62" i="12"/>
  <c r="E8" i="12"/>
  <c r="G8" i="12"/>
  <c r="E13" i="12"/>
  <c r="F16" i="12"/>
  <c r="E16" i="12"/>
  <c r="I16" i="12"/>
  <c r="F18" i="12"/>
  <c r="F59" i="12"/>
  <c r="K72" i="12"/>
  <c r="E63" i="12"/>
  <c r="E67" i="12"/>
  <c r="K80" i="12"/>
  <c r="E69" i="12"/>
  <c r="H83" i="12"/>
  <c r="K87" i="12"/>
  <c r="I87" i="12"/>
  <c r="H87" i="12"/>
  <c r="J87" i="12"/>
  <c r="K16" i="12"/>
  <c r="G16" i="12"/>
  <c r="K62" i="12"/>
  <c r="H49" i="12"/>
  <c r="H69" i="12"/>
  <c r="K67" i="12"/>
  <c r="G63" i="12"/>
  <c r="G13" i="12"/>
  <c r="I13" i="12"/>
  <c r="G49" i="12"/>
  <c r="J53" i="12"/>
  <c r="K34" i="12"/>
  <c r="J16" i="12"/>
  <c r="G72" i="12"/>
  <c r="I70" i="12"/>
  <c r="J34" i="12"/>
  <c r="G18" i="12"/>
  <c r="K88" i="4"/>
  <c r="J88" i="4"/>
  <c r="I88" i="4"/>
  <c r="G88" i="4"/>
  <c r="I88" i="3"/>
  <c r="K88" i="3"/>
  <c r="G88" i="3"/>
  <c r="J88" i="2"/>
  <c r="G88" i="2"/>
  <c r="H88" i="2"/>
  <c r="K88" i="2"/>
  <c r="K88" i="1"/>
  <c r="J88" i="1"/>
  <c r="H88" i="1"/>
  <c r="G66" i="12"/>
  <c r="E3" i="12"/>
  <c r="I6" i="12"/>
  <c r="F4" i="12"/>
  <c r="G6" i="12"/>
  <c r="F6" i="12"/>
  <c r="E7" i="12"/>
  <c r="F7" i="12"/>
  <c r="J18" i="12"/>
  <c r="H16" i="12"/>
  <c r="F12" i="12"/>
  <c r="E22" i="12"/>
  <c r="K22" i="12"/>
  <c r="E25" i="12"/>
  <c r="G25" i="12"/>
  <c r="F25" i="12"/>
  <c r="J35" i="12"/>
  <c r="J31" i="12"/>
  <c r="E26" i="12"/>
  <c r="K26" i="12"/>
  <c r="F27" i="12"/>
  <c r="G27" i="12"/>
  <c r="I34" i="12"/>
  <c r="E68" i="12"/>
  <c r="I68" i="12"/>
  <c r="K79" i="12"/>
  <c r="G68" i="12"/>
  <c r="F68" i="12"/>
  <c r="J72" i="12"/>
  <c r="K18" i="12"/>
  <c r="I52" i="12"/>
  <c r="J67" i="12"/>
  <c r="G70" i="12"/>
  <c r="H66" i="12"/>
  <c r="G46" i="12"/>
  <c r="K46" i="12"/>
  <c r="J52" i="12"/>
  <c r="E48" i="12"/>
  <c r="K48" i="12"/>
  <c r="E50" i="12"/>
  <c r="K50" i="12"/>
  <c r="H60" i="12"/>
  <c r="F65" i="12"/>
  <c r="E65" i="12"/>
  <c r="I65" i="12"/>
  <c r="E73" i="12"/>
  <c r="K73" i="12"/>
  <c r="H73" i="12"/>
  <c r="J84" i="12"/>
  <c r="H84" i="12"/>
  <c r="E9" i="12"/>
  <c r="I15" i="12"/>
  <c r="E19" i="12"/>
  <c r="I19" i="12"/>
  <c r="E28" i="12"/>
  <c r="G31" i="12"/>
  <c r="F31" i="12"/>
  <c r="E33" i="12"/>
  <c r="K33" i="12"/>
  <c r="J46" i="12"/>
  <c r="E51" i="12"/>
  <c r="K51" i="12"/>
  <c r="I51" i="12"/>
  <c r="G51" i="12"/>
  <c r="E61" i="12"/>
  <c r="G61" i="12"/>
  <c r="K28" i="12"/>
  <c r="I28" i="12"/>
  <c r="J28" i="12"/>
  <c r="G28" i="12"/>
  <c r="H48" i="12"/>
  <c r="G33" i="12"/>
  <c r="J19" i="12"/>
  <c r="H9" i="12"/>
  <c r="G9" i="12"/>
  <c r="G73" i="12"/>
  <c r="G65" i="12"/>
  <c r="G50" i="12"/>
  <c r="H51" i="12"/>
  <c r="J73" i="12"/>
  <c r="G26" i="12"/>
  <c r="I26" i="12"/>
  <c r="J26" i="12"/>
  <c r="H25" i="12"/>
  <c r="J22" i="12"/>
  <c r="I12" i="12"/>
  <c r="H12" i="12"/>
  <c r="K19" i="12"/>
  <c r="G7" i="12"/>
  <c r="I7" i="12"/>
  <c r="H7" i="12"/>
  <c r="I9" i="12"/>
  <c r="H3" i="12"/>
  <c r="I3" i="12"/>
  <c r="G3" i="12"/>
  <c r="J61" i="12"/>
  <c r="K61" i="12"/>
  <c r="H50" i="12"/>
  <c r="J88" i="10"/>
  <c r="K88" i="10"/>
  <c r="H88" i="10"/>
  <c r="G88" i="11"/>
  <c r="I88" i="11"/>
  <c r="K88" i="11"/>
  <c r="J88" i="11"/>
  <c r="I88" i="8"/>
  <c r="K88" i="8"/>
  <c r="G88" i="8"/>
  <c r="H88" i="7"/>
  <c r="I63" i="12"/>
  <c r="K63" i="12"/>
  <c r="I53" i="12"/>
  <c r="K53" i="12"/>
  <c r="K42" i="12"/>
  <c r="G42" i="12"/>
  <c r="H35" i="12"/>
  <c r="H34" i="12"/>
  <c r="H33" i="12"/>
  <c r="E36" i="12"/>
  <c r="K47" i="12"/>
  <c r="G36" i="12"/>
  <c r="H43" i="12"/>
  <c r="H42" i="12"/>
  <c r="J49" i="12"/>
  <c r="I46" i="12"/>
  <c r="I49" i="12"/>
  <c r="E39" i="12"/>
  <c r="I48" i="12"/>
  <c r="E41" i="12"/>
  <c r="K52" i="12"/>
  <c r="F41" i="12"/>
  <c r="J51" i="12"/>
  <c r="E43" i="12"/>
  <c r="G43" i="12"/>
  <c r="E44" i="12"/>
  <c r="F44" i="12"/>
  <c r="E45" i="12"/>
  <c r="H46" i="12"/>
  <c r="F47" i="12"/>
  <c r="H53" i="12"/>
  <c r="J59" i="12"/>
  <c r="G48" i="12"/>
  <c r="K49" i="12"/>
  <c r="E55" i="12"/>
  <c r="K55" i="12"/>
  <c r="K66" i="12"/>
  <c r="I55" i="12"/>
  <c r="F55" i="12"/>
  <c r="I62" i="12"/>
  <c r="J63" i="12"/>
  <c r="I59" i="12"/>
  <c r="J65" i="12"/>
  <c r="H57" i="12"/>
  <c r="H67" i="12"/>
  <c r="G57" i="12"/>
  <c r="J68" i="12"/>
  <c r="K68" i="12"/>
  <c r="H65" i="12"/>
  <c r="E58" i="12"/>
  <c r="I58" i="12"/>
  <c r="K69" i="12"/>
  <c r="K75" i="12"/>
  <c r="E64" i="12"/>
  <c r="J81" i="12"/>
  <c r="J78" i="12"/>
  <c r="I72" i="12"/>
  <c r="H70" i="12"/>
  <c r="J76" i="12"/>
  <c r="J80" i="12"/>
  <c r="H76" i="12"/>
  <c r="J74" i="12"/>
  <c r="I73" i="12"/>
  <c r="H71" i="12"/>
  <c r="F71" i="12"/>
  <c r="E71" i="12"/>
  <c r="F74" i="12"/>
  <c r="E74" i="12"/>
  <c r="I81" i="12"/>
  <c r="G81" i="12"/>
  <c r="H81" i="12"/>
  <c r="I82" i="12"/>
  <c r="H82" i="12"/>
  <c r="J82" i="12"/>
  <c r="I83" i="12"/>
  <c r="K83" i="12"/>
  <c r="G83" i="12"/>
  <c r="J83" i="12"/>
  <c r="K84" i="12"/>
  <c r="G84" i="12"/>
  <c r="G85" i="12"/>
  <c r="J85" i="12"/>
  <c r="H85" i="12"/>
  <c r="J50" i="12"/>
  <c r="I50" i="12"/>
  <c r="H61" i="12"/>
  <c r="I61" i="12"/>
  <c r="J48" i="12"/>
  <c r="K65" i="12"/>
  <c r="I74" i="12"/>
  <c r="G19" i="12"/>
  <c r="E56" i="12"/>
  <c r="G56" i="12"/>
  <c r="K44" i="12"/>
  <c r="I85" i="12"/>
  <c r="I84" i="12"/>
  <c r="H79" i="12"/>
  <c r="H75" i="12"/>
  <c r="J56" i="12"/>
  <c r="H47" i="12"/>
  <c r="G39" i="12"/>
  <c r="J42" i="12"/>
  <c r="H38" i="12"/>
  <c r="G59" i="12"/>
  <c r="H52" i="12"/>
  <c r="H63" i="12"/>
  <c r="K82" i="12"/>
  <c r="H68" i="12"/>
  <c r="J77" i="12"/>
  <c r="K25" i="12"/>
  <c r="I8" i="12"/>
  <c r="J66" i="12"/>
  <c r="G45" i="12"/>
  <c r="J69" i="12"/>
  <c r="I42" i="12"/>
  <c r="J62" i="12"/>
  <c r="H62" i="12"/>
  <c r="G69" i="12"/>
  <c r="I69" i="12"/>
  <c r="G67" i="12"/>
  <c r="I67" i="12"/>
  <c r="F38" i="12"/>
  <c r="J70" i="12"/>
  <c r="E57" i="12"/>
  <c r="K57" i="12"/>
  <c r="G53" i="12"/>
  <c r="J60" i="12"/>
  <c r="I43" i="12"/>
  <c r="H37" i="12"/>
  <c r="J58" i="12"/>
  <c r="H72" i="12"/>
  <c r="K76" i="12"/>
  <c r="G47" i="12"/>
  <c r="H59" i="12"/>
  <c r="J75" i="12"/>
  <c r="G82" i="12"/>
  <c r="E40" i="12"/>
  <c r="G40" i="12"/>
  <c r="I4" i="12"/>
  <c r="H8" i="12"/>
  <c r="F3" i="12"/>
  <c r="H6" i="12"/>
  <c r="H4" i="12"/>
  <c r="E5" i="12"/>
  <c r="H5" i="12"/>
  <c r="E10" i="12"/>
  <c r="G10" i="12"/>
  <c r="F11" i="12"/>
  <c r="E11" i="12"/>
  <c r="J17" i="12"/>
  <c r="H17" i="12"/>
  <c r="H13" i="12"/>
  <c r="H18" i="12"/>
  <c r="G12" i="12"/>
  <c r="H19" i="12"/>
  <c r="E14" i="12"/>
  <c r="J25" i="12"/>
  <c r="E20" i="12"/>
  <c r="K31" i="12"/>
  <c r="G20" i="12"/>
  <c r="F21" i="12"/>
  <c r="E21" i="12"/>
  <c r="H27" i="12"/>
  <c r="H31" i="12"/>
  <c r="F22" i="12"/>
  <c r="I25" i="12"/>
  <c r="J27" i="12"/>
  <c r="H28" i="12"/>
  <c r="J33" i="12"/>
  <c r="H26" i="12"/>
  <c r="I22" i="12"/>
  <c r="G22" i="12"/>
  <c r="H22" i="12"/>
  <c r="E23" i="12"/>
  <c r="E24" i="12"/>
  <c r="J36" i="12"/>
  <c r="F26" i="12"/>
  <c r="E29" i="12"/>
  <c r="K40" i="12"/>
  <c r="F29" i="12"/>
  <c r="I32" i="12"/>
  <c r="I38" i="12"/>
  <c r="I31" i="12"/>
  <c r="J40" i="12"/>
  <c r="I33" i="12"/>
  <c r="J41" i="12"/>
  <c r="E30" i="12"/>
  <c r="E32" i="12"/>
  <c r="H10" i="12"/>
  <c r="H15" i="12"/>
  <c r="J20" i="12"/>
  <c r="K38" i="12"/>
  <c r="J38" i="12"/>
  <c r="I35" i="12"/>
  <c r="H44" i="12"/>
  <c r="G35" i="12"/>
  <c r="E37" i="12"/>
  <c r="J47" i="12"/>
  <c r="F43" i="12"/>
  <c r="H55" i="12"/>
  <c r="G52" i="12"/>
  <c r="E54" i="12"/>
  <c r="G60" i="12"/>
  <c r="F69" i="12"/>
  <c r="J79" i="12"/>
  <c r="H80" i="12"/>
  <c r="H78" i="12"/>
  <c r="K85" i="12"/>
  <c r="I54" i="12"/>
  <c r="G54" i="12"/>
  <c r="K30" i="12"/>
  <c r="I30" i="12"/>
  <c r="G30" i="12"/>
  <c r="H30" i="12"/>
  <c r="K29" i="12"/>
  <c r="H29" i="12"/>
  <c r="I29" i="12"/>
  <c r="K24" i="12"/>
  <c r="J24" i="12"/>
  <c r="I23" i="12"/>
  <c r="K23" i="12"/>
  <c r="J23" i="12"/>
  <c r="H23" i="12"/>
  <c r="J29" i="12"/>
  <c r="I10" i="12"/>
  <c r="J54" i="12"/>
  <c r="I64" i="12"/>
  <c r="K64" i="12"/>
  <c r="H64" i="12"/>
  <c r="G64" i="12"/>
  <c r="J64" i="12"/>
  <c r="H56" i="12"/>
  <c r="H54" i="12"/>
  <c r="K56" i="12"/>
  <c r="K45" i="12"/>
  <c r="H45" i="12"/>
  <c r="I45" i="12"/>
  <c r="G44" i="12"/>
  <c r="I44" i="12"/>
  <c r="K54" i="12"/>
  <c r="K39" i="12"/>
  <c r="J39" i="12"/>
  <c r="H39" i="12"/>
  <c r="J45" i="12"/>
  <c r="G37" i="12"/>
  <c r="I37" i="12"/>
  <c r="J37" i="12"/>
  <c r="K37" i="12"/>
  <c r="J44" i="12"/>
  <c r="G32" i="12"/>
  <c r="K32" i="12"/>
  <c r="G29" i="12"/>
  <c r="G24" i="12"/>
  <c r="G23" i="12"/>
  <c r="H24" i="12"/>
  <c r="J30" i="12"/>
  <c r="I24" i="12"/>
  <c r="H32" i="12"/>
  <c r="J32" i="12"/>
  <c r="J21" i="12"/>
  <c r="K21" i="12"/>
  <c r="H21" i="12"/>
  <c r="I21" i="12"/>
  <c r="G21" i="12"/>
  <c r="K20" i="12"/>
  <c r="I20" i="12"/>
  <c r="K14" i="12"/>
  <c r="G14" i="12"/>
  <c r="H14" i="12"/>
  <c r="J14" i="12"/>
  <c r="H20" i="12"/>
  <c r="G11" i="12"/>
  <c r="I11" i="12"/>
  <c r="H11" i="12"/>
  <c r="G5" i="12"/>
  <c r="I14" i="12"/>
  <c r="I5" i="12"/>
  <c r="K58" i="12"/>
  <c r="H58" i="12"/>
  <c r="I40" i="12"/>
  <c r="I56" i="12"/>
  <c r="K74" i="12"/>
  <c r="G74" i="12"/>
  <c r="H74" i="12"/>
  <c r="K71" i="12"/>
  <c r="G71" i="12"/>
  <c r="J71" i="12"/>
  <c r="I71" i="12"/>
  <c r="G58" i="12"/>
  <c r="I57" i="12"/>
  <c r="G55" i="12"/>
  <c r="J55" i="12"/>
  <c r="J57" i="12"/>
  <c r="K43" i="12"/>
  <c r="J43" i="12"/>
  <c r="K41" i="12"/>
  <c r="G41" i="12"/>
  <c r="I39" i="12"/>
  <c r="I41" i="12"/>
  <c r="H41" i="12"/>
  <c r="H40" i="12"/>
  <c r="K36" i="12"/>
  <c r="I36" i="12"/>
  <c r="H36" i="12"/>
</calcChain>
</file>

<file path=xl/sharedStrings.xml><?xml version="1.0" encoding="utf-8"?>
<sst xmlns="http://schemas.openxmlformats.org/spreadsheetml/2006/main" count="132" uniqueCount="15">
  <si>
    <t>BOM</t>
  </si>
  <si>
    <t>New Hires</t>
  </si>
  <si>
    <t>Terms</t>
  </si>
  <si>
    <t>EOM</t>
  </si>
  <si>
    <t>Monthly Turnover</t>
  </si>
  <si>
    <t>YTD Turnover</t>
  </si>
  <si>
    <t>Layoff</t>
  </si>
  <si>
    <t>Net Change</t>
  </si>
  <si>
    <t>FY Turnover</t>
  </si>
  <si>
    <t>Rolling Yr Total Turnover</t>
  </si>
  <si>
    <t>Rolling Yr Voluntary Turnover</t>
  </si>
  <si>
    <t>Vol.</t>
  </si>
  <si>
    <t>Invol.</t>
  </si>
  <si>
    <t>Employment Statistics</t>
  </si>
  <si>
    <t>Transition from 4 CMOs to 3 (GCJFCS)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</si>
</sst>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right"/>
    </xf>
    <xf numFmtId="17" fontId="0" fillId="0" borderId="0" xfId="0" applyNumberFormat="1"/>
    <xf numFmtId="164" fontId="0" fillId="0" borderId="0" xfId="1" applyNumberFormat="1" applyFont="1"/>
    <xf numFmtId="0" fontId="0" fillId="0" borderId="0" xfId="0" applyAlignment="1">
      <alignment horizontal="center" wrapText="1"/>
    </xf>
    <xf numFmtId="3" fontId="3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 wrapText="1"/>
    </xf>
    <xf numFmtId="0" fontId="2" fillId="0" borderId="0" xfId="0" applyFont="1" applyAlignment="1"/>
    <xf numFmtId="17" fontId="0" fillId="2" borderId="0" xfId="0" applyNumberFormat="1" applyFill="1"/>
    <xf numFmtId="0" fontId="0" fillId="2" borderId="0" xfId="0" applyFill="1"/>
    <xf numFmtId="3" fontId="3" fillId="2" borderId="0" xfId="0" applyNumberFormat="1" applyFont="1" applyFill="1"/>
    <xf numFmtId="164" fontId="5" fillId="2" borderId="0" xfId="1" applyNumberFormat="1" applyFont="1" applyFill="1"/>
    <xf numFmtId="164" fontId="3" fillId="2" borderId="0" xfId="1" applyNumberFormat="1" applyFont="1" applyFill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Warehouse/Contracts/Fiscal%2018-19/HFC%20CMO%20Turnover%20Tracking%20Spreadsheet%20thru%20FY18-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-Up-All"/>
      <sheetName val="Roll-Up-CM"/>
      <sheetName val="Roll-Up-CM Supv"/>
      <sheetName val="CHS CM"/>
      <sheetName val="CHS CM Supv"/>
      <sheetName val="Devereux CM"/>
      <sheetName val="Devereux CM Supv"/>
      <sheetName val="One Hope CM"/>
      <sheetName val="One Hope CM Supv"/>
    </sheetNames>
    <sheetDataSet>
      <sheetData sheetId="0"/>
      <sheetData sheetId="1"/>
      <sheetData sheetId="2"/>
      <sheetData sheetId="3">
        <row r="3">
          <cell r="B3">
            <v>30</v>
          </cell>
          <cell r="C3">
            <v>0</v>
          </cell>
          <cell r="D3">
            <v>0</v>
          </cell>
        </row>
        <row r="4">
          <cell r="B4">
            <v>30</v>
          </cell>
          <cell r="C4">
            <v>3</v>
          </cell>
          <cell r="D4">
            <v>0</v>
          </cell>
        </row>
        <row r="5">
          <cell r="B5">
            <v>33</v>
          </cell>
          <cell r="C5">
            <v>0.5</v>
          </cell>
          <cell r="D5">
            <v>2</v>
          </cell>
        </row>
        <row r="6">
          <cell r="B6">
            <v>31.5</v>
          </cell>
          <cell r="C6">
            <v>1</v>
          </cell>
          <cell r="D6">
            <v>0</v>
          </cell>
        </row>
        <row r="7">
          <cell r="B7">
            <v>32.5</v>
          </cell>
          <cell r="C7">
            <v>1</v>
          </cell>
          <cell r="D7">
            <v>1</v>
          </cell>
        </row>
        <row r="8">
          <cell r="B8">
            <v>32.5</v>
          </cell>
          <cell r="C8">
            <v>1</v>
          </cell>
          <cell r="D8">
            <v>0</v>
          </cell>
        </row>
        <row r="9">
          <cell r="B9">
            <v>33.5</v>
          </cell>
          <cell r="C9">
            <v>1</v>
          </cell>
          <cell r="D9">
            <v>2</v>
          </cell>
        </row>
        <row r="10">
          <cell r="B10">
            <v>32.5</v>
          </cell>
          <cell r="C10">
            <v>1</v>
          </cell>
          <cell r="D10">
            <v>1</v>
          </cell>
        </row>
        <row r="11">
          <cell r="B11">
            <v>32.5</v>
          </cell>
          <cell r="C11">
            <v>1</v>
          </cell>
          <cell r="D11">
            <v>0</v>
          </cell>
        </row>
        <row r="12">
          <cell r="B12">
            <v>33.5</v>
          </cell>
          <cell r="C12">
            <v>0</v>
          </cell>
          <cell r="D12">
            <v>4</v>
          </cell>
        </row>
        <row r="13">
          <cell r="B13">
            <v>29.5</v>
          </cell>
          <cell r="C13">
            <v>2</v>
          </cell>
          <cell r="D13">
            <v>1</v>
          </cell>
        </row>
        <row r="14">
          <cell r="B14">
            <v>30.5</v>
          </cell>
          <cell r="C14">
            <v>1</v>
          </cell>
          <cell r="D14">
            <v>0</v>
          </cell>
        </row>
        <row r="15">
          <cell r="B15">
            <v>31.5</v>
          </cell>
          <cell r="C15">
            <v>3</v>
          </cell>
          <cell r="D15">
            <v>1</v>
          </cell>
        </row>
        <row r="16">
          <cell r="B16">
            <v>33.5</v>
          </cell>
          <cell r="C16">
            <v>1</v>
          </cell>
          <cell r="D16">
            <v>1</v>
          </cell>
        </row>
        <row r="17">
          <cell r="B17">
            <v>33.5</v>
          </cell>
          <cell r="C17">
            <v>1</v>
          </cell>
          <cell r="D17">
            <v>1</v>
          </cell>
        </row>
        <row r="18">
          <cell r="B18">
            <v>33.5</v>
          </cell>
          <cell r="C18">
            <v>1</v>
          </cell>
          <cell r="D18">
            <v>2</v>
          </cell>
        </row>
        <row r="19">
          <cell r="B19">
            <v>32.5</v>
          </cell>
          <cell r="C19">
            <v>1</v>
          </cell>
          <cell r="D19">
            <v>0</v>
          </cell>
        </row>
        <row r="20">
          <cell r="B20">
            <v>33.5</v>
          </cell>
          <cell r="C20">
            <v>0</v>
          </cell>
          <cell r="D20">
            <v>5</v>
          </cell>
        </row>
        <row r="21">
          <cell r="B21">
            <v>28.5</v>
          </cell>
          <cell r="C21">
            <v>3.5</v>
          </cell>
          <cell r="D21">
            <v>0</v>
          </cell>
        </row>
        <row r="22">
          <cell r="B22">
            <v>32</v>
          </cell>
          <cell r="C22">
            <v>2</v>
          </cell>
          <cell r="D22">
            <v>1</v>
          </cell>
        </row>
        <row r="23">
          <cell r="B23">
            <v>33</v>
          </cell>
          <cell r="C23">
            <v>1</v>
          </cell>
          <cell r="D23">
            <v>2</v>
          </cell>
        </row>
        <row r="24">
          <cell r="B24">
            <v>32</v>
          </cell>
          <cell r="C24">
            <v>2</v>
          </cell>
          <cell r="D24">
            <v>2</v>
          </cell>
        </row>
        <row r="25">
          <cell r="B25">
            <v>32</v>
          </cell>
          <cell r="C25">
            <v>2</v>
          </cell>
          <cell r="D25">
            <v>2</v>
          </cell>
        </row>
        <row r="26">
          <cell r="B26">
            <v>32</v>
          </cell>
          <cell r="C26">
            <v>1</v>
          </cell>
          <cell r="D26">
            <v>0</v>
          </cell>
        </row>
        <row r="27">
          <cell r="B27">
            <v>32</v>
          </cell>
          <cell r="C27">
            <v>4</v>
          </cell>
          <cell r="D27">
            <v>3</v>
          </cell>
        </row>
        <row r="28">
          <cell r="B28">
            <v>33</v>
          </cell>
          <cell r="C28">
            <v>3</v>
          </cell>
          <cell r="D28">
            <v>0</v>
          </cell>
        </row>
        <row r="29">
          <cell r="B29">
            <v>36</v>
          </cell>
          <cell r="C29">
            <v>1</v>
          </cell>
          <cell r="D29">
            <v>2</v>
          </cell>
        </row>
        <row r="30">
          <cell r="B30">
            <v>35</v>
          </cell>
          <cell r="C30">
            <v>0</v>
          </cell>
          <cell r="D30">
            <v>6</v>
          </cell>
        </row>
        <row r="31">
          <cell r="B31">
            <v>29</v>
          </cell>
          <cell r="C31">
            <v>2</v>
          </cell>
          <cell r="D31">
            <v>1</v>
          </cell>
        </row>
        <row r="32">
          <cell r="B32">
            <v>30</v>
          </cell>
          <cell r="C32">
            <v>0</v>
          </cell>
          <cell r="D32">
            <v>2</v>
          </cell>
        </row>
        <row r="33">
          <cell r="B33">
            <v>28</v>
          </cell>
          <cell r="C33">
            <v>1</v>
          </cell>
          <cell r="D33">
            <v>1</v>
          </cell>
        </row>
        <row r="34">
          <cell r="B34">
            <v>28</v>
          </cell>
          <cell r="C34">
            <v>5</v>
          </cell>
          <cell r="D34">
            <v>2</v>
          </cell>
        </row>
        <row r="35">
          <cell r="B35">
            <v>31</v>
          </cell>
          <cell r="C35">
            <v>1</v>
          </cell>
          <cell r="D35">
            <v>3</v>
          </cell>
        </row>
        <row r="36">
          <cell r="B36">
            <v>29</v>
          </cell>
          <cell r="C36">
            <v>2</v>
          </cell>
          <cell r="D36">
            <v>1</v>
          </cell>
        </row>
        <row r="37">
          <cell r="B37">
            <v>30</v>
          </cell>
          <cell r="C37">
            <v>5</v>
          </cell>
          <cell r="D37">
            <v>2</v>
          </cell>
        </row>
        <row r="38">
          <cell r="B38">
            <v>33</v>
          </cell>
          <cell r="C38">
            <v>6</v>
          </cell>
          <cell r="D38">
            <v>5</v>
          </cell>
        </row>
        <row r="39">
          <cell r="B39">
            <v>34</v>
          </cell>
          <cell r="C39">
            <v>4</v>
          </cell>
          <cell r="D39">
            <v>2</v>
          </cell>
        </row>
        <row r="40">
          <cell r="B40">
            <v>36</v>
          </cell>
          <cell r="C40">
            <v>2</v>
          </cell>
          <cell r="D40">
            <v>1</v>
          </cell>
        </row>
        <row r="41">
          <cell r="B41">
            <v>37</v>
          </cell>
          <cell r="C41">
            <v>0</v>
          </cell>
          <cell r="D41">
            <v>3</v>
          </cell>
        </row>
        <row r="42">
          <cell r="B42">
            <v>34</v>
          </cell>
          <cell r="C42">
            <v>2</v>
          </cell>
          <cell r="D42">
            <v>1</v>
          </cell>
        </row>
        <row r="43">
          <cell r="B43">
            <v>35</v>
          </cell>
          <cell r="C43">
            <v>0</v>
          </cell>
          <cell r="D43">
            <v>3</v>
          </cell>
        </row>
        <row r="44">
          <cell r="B44">
            <v>32</v>
          </cell>
          <cell r="C44">
            <v>0</v>
          </cell>
          <cell r="D44">
            <v>1</v>
          </cell>
        </row>
        <row r="45">
          <cell r="B45">
            <v>31</v>
          </cell>
          <cell r="C45">
            <v>4</v>
          </cell>
          <cell r="D45">
            <v>0</v>
          </cell>
        </row>
        <row r="46">
          <cell r="B46">
            <v>35</v>
          </cell>
          <cell r="C46">
            <v>0</v>
          </cell>
          <cell r="D46">
            <v>1</v>
          </cell>
        </row>
        <row r="47">
          <cell r="B47">
            <v>34</v>
          </cell>
          <cell r="C47">
            <v>2</v>
          </cell>
          <cell r="D47">
            <v>4</v>
          </cell>
        </row>
        <row r="48">
          <cell r="B48">
            <v>32</v>
          </cell>
          <cell r="C48">
            <v>2</v>
          </cell>
          <cell r="D48">
            <v>2</v>
          </cell>
        </row>
        <row r="49">
          <cell r="B49">
            <v>32</v>
          </cell>
          <cell r="C49">
            <v>1</v>
          </cell>
          <cell r="D49">
            <v>2</v>
          </cell>
        </row>
        <row r="50">
          <cell r="B50">
            <v>31</v>
          </cell>
          <cell r="C50">
            <v>0</v>
          </cell>
          <cell r="D50">
            <v>2</v>
          </cell>
        </row>
        <row r="51">
          <cell r="B51">
            <v>28</v>
          </cell>
          <cell r="C51">
            <v>4</v>
          </cell>
          <cell r="D51">
            <v>1</v>
          </cell>
        </row>
        <row r="52">
          <cell r="B52">
            <v>31</v>
          </cell>
          <cell r="C52">
            <v>1</v>
          </cell>
          <cell r="D52">
            <v>2</v>
          </cell>
        </row>
        <row r="53">
          <cell r="B53">
            <v>30</v>
          </cell>
          <cell r="C53">
            <v>0</v>
          </cell>
          <cell r="D53">
            <v>1.5</v>
          </cell>
        </row>
        <row r="54">
          <cell r="B54">
            <v>28.5</v>
          </cell>
          <cell r="C54">
            <v>0</v>
          </cell>
          <cell r="D54">
            <v>2.5</v>
          </cell>
        </row>
        <row r="55">
          <cell r="B55">
            <v>26</v>
          </cell>
          <cell r="C55">
            <v>1</v>
          </cell>
          <cell r="D55">
            <v>1</v>
          </cell>
        </row>
        <row r="56">
          <cell r="B56">
            <v>26</v>
          </cell>
          <cell r="C56">
            <v>3</v>
          </cell>
          <cell r="D56">
            <v>1</v>
          </cell>
        </row>
        <row r="57">
          <cell r="B57">
            <v>28</v>
          </cell>
          <cell r="C57">
            <v>2.5</v>
          </cell>
          <cell r="D57">
            <v>2</v>
          </cell>
        </row>
        <row r="58">
          <cell r="B58">
            <v>28.5</v>
          </cell>
          <cell r="C58">
            <v>2</v>
          </cell>
          <cell r="D58">
            <v>0</v>
          </cell>
        </row>
        <row r="59">
          <cell r="B59">
            <v>30.5</v>
          </cell>
          <cell r="C59">
            <v>4</v>
          </cell>
          <cell r="D59">
            <v>4</v>
          </cell>
        </row>
        <row r="60">
          <cell r="B60">
            <v>30.5</v>
          </cell>
          <cell r="C60">
            <v>5</v>
          </cell>
          <cell r="D60">
            <v>1</v>
          </cell>
        </row>
        <row r="61">
          <cell r="B61">
            <v>34.5</v>
          </cell>
          <cell r="C61">
            <v>0</v>
          </cell>
          <cell r="D61">
            <v>2</v>
          </cell>
        </row>
        <row r="62">
          <cell r="B62">
            <v>32.5</v>
          </cell>
          <cell r="C62">
            <v>4</v>
          </cell>
          <cell r="D62">
            <v>2</v>
          </cell>
        </row>
        <row r="63">
          <cell r="B63">
            <v>34.5</v>
          </cell>
          <cell r="C63">
            <v>3</v>
          </cell>
          <cell r="D63">
            <v>2</v>
          </cell>
        </row>
        <row r="64">
          <cell r="B64">
            <v>35.5</v>
          </cell>
          <cell r="C64">
            <v>1</v>
          </cell>
          <cell r="D64">
            <v>3.5</v>
          </cell>
        </row>
        <row r="65">
          <cell r="B65">
            <v>33</v>
          </cell>
          <cell r="C65">
            <v>0</v>
          </cell>
          <cell r="D65">
            <v>3</v>
          </cell>
        </row>
        <row r="66">
          <cell r="B66">
            <v>30</v>
          </cell>
          <cell r="C66">
            <v>3</v>
          </cell>
          <cell r="D66">
            <v>3</v>
          </cell>
        </row>
        <row r="67">
          <cell r="B67">
            <v>30</v>
          </cell>
          <cell r="C67">
            <v>0</v>
          </cell>
          <cell r="D67">
            <v>2</v>
          </cell>
        </row>
        <row r="68">
          <cell r="B68">
            <v>28</v>
          </cell>
          <cell r="C68">
            <v>2.5</v>
          </cell>
          <cell r="D68">
            <v>2</v>
          </cell>
        </row>
        <row r="69">
          <cell r="B69">
            <v>28.5</v>
          </cell>
          <cell r="C69">
            <v>9</v>
          </cell>
          <cell r="D69">
            <v>1</v>
          </cell>
        </row>
        <row r="70">
          <cell r="B70">
            <v>36.5</v>
          </cell>
          <cell r="C70">
            <v>2</v>
          </cell>
          <cell r="D70">
            <v>1</v>
          </cell>
        </row>
        <row r="71">
          <cell r="B71">
            <v>37.5</v>
          </cell>
          <cell r="C71">
            <v>1</v>
          </cell>
          <cell r="D71">
            <v>0</v>
          </cell>
        </row>
        <row r="72">
          <cell r="B72">
            <v>38.5</v>
          </cell>
          <cell r="C72">
            <v>0</v>
          </cell>
          <cell r="D72">
            <v>3</v>
          </cell>
        </row>
        <row r="73">
          <cell r="B73">
            <v>35.5</v>
          </cell>
          <cell r="C73">
            <v>1</v>
          </cell>
          <cell r="D73">
            <v>2</v>
          </cell>
        </row>
        <row r="74">
          <cell r="B74">
            <v>34.5</v>
          </cell>
          <cell r="C74">
            <v>0</v>
          </cell>
          <cell r="D74">
            <v>2</v>
          </cell>
        </row>
      </sheetData>
      <sheetData sheetId="4"/>
      <sheetData sheetId="5">
        <row r="3">
          <cell r="B3">
            <v>32</v>
          </cell>
          <cell r="C3">
            <v>0</v>
          </cell>
          <cell r="D3">
            <v>0</v>
          </cell>
        </row>
        <row r="4">
          <cell r="B4">
            <v>32</v>
          </cell>
          <cell r="C4">
            <v>3</v>
          </cell>
          <cell r="D4">
            <v>2</v>
          </cell>
        </row>
        <row r="5">
          <cell r="B5">
            <v>33</v>
          </cell>
          <cell r="C5">
            <v>1</v>
          </cell>
          <cell r="D5">
            <v>2</v>
          </cell>
        </row>
        <row r="6">
          <cell r="B6">
            <v>32</v>
          </cell>
          <cell r="C6">
            <v>0</v>
          </cell>
          <cell r="D6">
            <v>2</v>
          </cell>
        </row>
        <row r="7">
          <cell r="B7">
            <v>30</v>
          </cell>
          <cell r="C7">
            <v>0</v>
          </cell>
          <cell r="D7">
            <v>1</v>
          </cell>
        </row>
        <row r="8">
          <cell r="B8">
            <v>29</v>
          </cell>
          <cell r="C8">
            <v>0</v>
          </cell>
          <cell r="D8">
            <v>1</v>
          </cell>
        </row>
        <row r="9">
          <cell r="B9">
            <v>28</v>
          </cell>
          <cell r="C9">
            <v>3</v>
          </cell>
          <cell r="D9">
            <v>4</v>
          </cell>
        </row>
        <row r="10">
          <cell r="B10">
            <v>27</v>
          </cell>
          <cell r="C10">
            <v>3</v>
          </cell>
          <cell r="D10">
            <v>0</v>
          </cell>
        </row>
        <row r="11">
          <cell r="B11">
            <v>30</v>
          </cell>
          <cell r="C11">
            <v>0</v>
          </cell>
          <cell r="D11">
            <v>2</v>
          </cell>
        </row>
        <row r="12">
          <cell r="B12">
            <v>28</v>
          </cell>
          <cell r="C12">
            <v>3</v>
          </cell>
          <cell r="D12">
            <v>1</v>
          </cell>
        </row>
        <row r="13">
          <cell r="B13">
            <v>30</v>
          </cell>
          <cell r="C13">
            <v>0</v>
          </cell>
          <cell r="D13">
            <v>1</v>
          </cell>
        </row>
        <row r="14">
          <cell r="B14">
            <v>29</v>
          </cell>
          <cell r="C14">
            <v>2</v>
          </cell>
          <cell r="D14">
            <v>1</v>
          </cell>
        </row>
        <row r="15">
          <cell r="B15">
            <v>30</v>
          </cell>
          <cell r="C15">
            <v>2</v>
          </cell>
          <cell r="D15">
            <v>1</v>
          </cell>
        </row>
        <row r="16">
          <cell r="B16">
            <v>31</v>
          </cell>
          <cell r="C16">
            <v>2</v>
          </cell>
          <cell r="D16">
            <v>3</v>
          </cell>
        </row>
        <row r="17">
          <cell r="B17">
            <v>30</v>
          </cell>
          <cell r="C17">
            <v>1</v>
          </cell>
          <cell r="D17">
            <v>2</v>
          </cell>
        </row>
        <row r="18">
          <cell r="B18">
            <v>29</v>
          </cell>
          <cell r="C18">
            <v>5</v>
          </cell>
          <cell r="D18">
            <v>0</v>
          </cell>
        </row>
        <row r="19">
          <cell r="B19">
            <v>34</v>
          </cell>
          <cell r="C19">
            <v>0</v>
          </cell>
          <cell r="D19">
            <v>3</v>
          </cell>
        </row>
        <row r="20">
          <cell r="B20">
            <v>31</v>
          </cell>
          <cell r="C20">
            <v>1</v>
          </cell>
          <cell r="D20">
            <v>0</v>
          </cell>
        </row>
        <row r="21">
          <cell r="B21">
            <v>32</v>
          </cell>
          <cell r="C21">
            <v>2</v>
          </cell>
          <cell r="D21">
            <v>2</v>
          </cell>
        </row>
        <row r="22">
          <cell r="B22">
            <v>32</v>
          </cell>
          <cell r="C22">
            <v>0</v>
          </cell>
          <cell r="D22">
            <v>3</v>
          </cell>
        </row>
        <row r="23">
          <cell r="B23">
            <v>29</v>
          </cell>
          <cell r="C23">
            <v>4</v>
          </cell>
          <cell r="D23">
            <v>1</v>
          </cell>
        </row>
        <row r="24">
          <cell r="B24">
            <v>32</v>
          </cell>
          <cell r="C24">
            <v>1</v>
          </cell>
          <cell r="D24">
            <v>1</v>
          </cell>
        </row>
        <row r="25">
          <cell r="B25">
            <v>32</v>
          </cell>
          <cell r="C25">
            <v>2</v>
          </cell>
          <cell r="D25">
            <v>0</v>
          </cell>
        </row>
        <row r="26">
          <cell r="B26">
            <v>34</v>
          </cell>
          <cell r="C26">
            <v>3</v>
          </cell>
          <cell r="D26">
            <v>3</v>
          </cell>
        </row>
        <row r="27">
          <cell r="B27">
            <v>34</v>
          </cell>
          <cell r="C27">
            <v>1</v>
          </cell>
          <cell r="D27">
            <v>2</v>
          </cell>
        </row>
        <row r="28">
          <cell r="B28">
            <v>33</v>
          </cell>
          <cell r="C28">
            <v>0</v>
          </cell>
          <cell r="D28">
            <v>3</v>
          </cell>
        </row>
        <row r="29">
          <cell r="B29">
            <v>30</v>
          </cell>
          <cell r="C29">
            <v>4</v>
          </cell>
          <cell r="D29">
            <v>2</v>
          </cell>
        </row>
        <row r="30">
          <cell r="B30">
            <v>32</v>
          </cell>
          <cell r="C30">
            <v>0</v>
          </cell>
          <cell r="D30">
            <v>1</v>
          </cell>
        </row>
        <row r="31">
          <cell r="B31">
            <v>31</v>
          </cell>
          <cell r="C31">
            <v>0</v>
          </cell>
          <cell r="D31">
            <v>1</v>
          </cell>
        </row>
        <row r="32">
          <cell r="B32">
            <v>30</v>
          </cell>
          <cell r="C32">
            <v>2</v>
          </cell>
          <cell r="D32">
            <v>0</v>
          </cell>
        </row>
        <row r="33">
          <cell r="B33">
            <v>32</v>
          </cell>
          <cell r="C33">
            <v>1</v>
          </cell>
          <cell r="D33">
            <v>1</v>
          </cell>
        </row>
        <row r="34">
          <cell r="B34">
            <v>32</v>
          </cell>
          <cell r="C34">
            <v>0</v>
          </cell>
          <cell r="D34">
            <v>0</v>
          </cell>
        </row>
        <row r="35">
          <cell r="B35">
            <v>32</v>
          </cell>
          <cell r="C35">
            <v>2</v>
          </cell>
          <cell r="D35">
            <v>3</v>
          </cell>
        </row>
        <row r="36">
          <cell r="B36">
            <v>31</v>
          </cell>
          <cell r="C36">
            <v>1</v>
          </cell>
          <cell r="D36">
            <v>5</v>
          </cell>
        </row>
        <row r="37">
          <cell r="B37">
            <v>27</v>
          </cell>
          <cell r="C37">
            <v>5</v>
          </cell>
          <cell r="D37">
            <v>3</v>
          </cell>
        </row>
        <row r="38">
          <cell r="B38">
            <v>29</v>
          </cell>
          <cell r="C38">
            <v>4</v>
          </cell>
          <cell r="D38">
            <v>1</v>
          </cell>
        </row>
        <row r="39">
          <cell r="B39">
            <v>32</v>
          </cell>
          <cell r="C39">
            <v>0</v>
          </cell>
          <cell r="D39">
            <v>3</v>
          </cell>
        </row>
        <row r="40">
          <cell r="B40">
            <v>29</v>
          </cell>
          <cell r="C40">
            <v>1</v>
          </cell>
          <cell r="D40">
            <v>1</v>
          </cell>
        </row>
        <row r="41">
          <cell r="B41">
            <v>29</v>
          </cell>
          <cell r="C41">
            <v>2</v>
          </cell>
          <cell r="D41">
            <v>2</v>
          </cell>
        </row>
        <row r="42">
          <cell r="B42">
            <v>29</v>
          </cell>
          <cell r="C42">
            <v>5</v>
          </cell>
          <cell r="D42">
            <v>3</v>
          </cell>
        </row>
        <row r="43">
          <cell r="B43">
            <v>31</v>
          </cell>
          <cell r="C43">
            <v>1</v>
          </cell>
          <cell r="D43">
            <v>1</v>
          </cell>
        </row>
        <row r="44">
          <cell r="B44">
            <v>31</v>
          </cell>
          <cell r="C44">
            <v>4</v>
          </cell>
          <cell r="D44">
            <v>3</v>
          </cell>
        </row>
        <row r="45">
          <cell r="B45">
            <v>32</v>
          </cell>
          <cell r="C45">
            <v>1</v>
          </cell>
          <cell r="D45">
            <v>2</v>
          </cell>
        </row>
        <row r="46">
          <cell r="B46">
            <v>31</v>
          </cell>
          <cell r="C46">
            <v>0</v>
          </cell>
          <cell r="D46">
            <v>0</v>
          </cell>
        </row>
        <row r="47">
          <cell r="B47">
            <v>31</v>
          </cell>
          <cell r="C47">
            <v>3</v>
          </cell>
          <cell r="D47">
            <v>1</v>
          </cell>
        </row>
        <row r="48">
          <cell r="B48">
            <v>33</v>
          </cell>
          <cell r="C48">
            <v>1</v>
          </cell>
          <cell r="D48">
            <v>4</v>
          </cell>
        </row>
        <row r="49">
          <cell r="B49">
            <v>30</v>
          </cell>
          <cell r="C49">
            <v>3</v>
          </cell>
          <cell r="D49">
            <v>0</v>
          </cell>
        </row>
        <row r="50">
          <cell r="B50">
            <v>33</v>
          </cell>
          <cell r="C50">
            <v>1</v>
          </cell>
          <cell r="D50">
            <v>1</v>
          </cell>
        </row>
        <row r="51">
          <cell r="B51">
            <v>33</v>
          </cell>
          <cell r="C51">
            <v>3</v>
          </cell>
          <cell r="D51">
            <v>0</v>
          </cell>
        </row>
        <row r="52">
          <cell r="B52">
            <v>36.5</v>
          </cell>
          <cell r="C52">
            <v>0</v>
          </cell>
          <cell r="D52">
            <v>2</v>
          </cell>
        </row>
        <row r="53">
          <cell r="B53">
            <v>34.5</v>
          </cell>
          <cell r="C53">
            <v>1</v>
          </cell>
          <cell r="D53">
            <v>0</v>
          </cell>
        </row>
        <row r="54">
          <cell r="B54">
            <v>35.5</v>
          </cell>
          <cell r="C54">
            <v>0</v>
          </cell>
          <cell r="D54">
            <v>2</v>
          </cell>
        </row>
        <row r="55">
          <cell r="B55">
            <v>33.5</v>
          </cell>
          <cell r="C55">
            <v>0</v>
          </cell>
          <cell r="D55">
            <v>1</v>
          </cell>
        </row>
        <row r="56">
          <cell r="B56">
            <v>32.5</v>
          </cell>
          <cell r="C56">
            <v>1</v>
          </cell>
          <cell r="D56">
            <v>3</v>
          </cell>
        </row>
        <row r="57">
          <cell r="B57">
            <v>30.5</v>
          </cell>
          <cell r="C57">
            <v>0</v>
          </cell>
          <cell r="D57">
            <v>0.5</v>
          </cell>
        </row>
        <row r="58">
          <cell r="B58">
            <v>30</v>
          </cell>
          <cell r="C58">
            <v>3</v>
          </cell>
          <cell r="D58">
            <v>1.5</v>
          </cell>
        </row>
        <row r="59">
          <cell r="B59">
            <v>31.5</v>
          </cell>
          <cell r="C59">
            <v>7</v>
          </cell>
          <cell r="D59">
            <v>0</v>
          </cell>
        </row>
        <row r="60">
          <cell r="B60">
            <v>38.5</v>
          </cell>
          <cell r="C60">
            <v>8</v>
          </cell>
          <cell r="D60">
            <v>1</v>
          </cell>
        </row>
        <row r="61">
          <cell r="B61">
            <v>45.5</v>
          </cell>
          <cell r="C61">
            <v>0</v>
          </cell>
          <cell r="D61">
            <v>4</v>
          </cell>
        </row>
        <row r="62">
          <cell r="B62">
            <v>41.5</v>
          </cell>
          <cell r="C62">
            <v>2</v>
          </cell>
          <cell r="D62">
            <v>3</v>
          </cell>
        </row>
        <row r="63">
          <cell r="B63">
            <v>40.5</v>
          </cell>
          <cell r="C63">
            <v>4.5</v>
          </cell>
          <cell r="D63">
            <v>3</v>
          </cell>
        </row>
        <row r="64">
          <cell r="B64">
            <v>42</v>
          </cell>
          <cell r="C64">
            <v>1</v>
          </cell>
          <cell r="D64">
            <v>0</v>
          </cell>
        </row>
        <row r="65">
          <cell r="B65">
            <v>43</v>
          </cell>
          <cell r="C65">
            <v>4</v>
          </cell>
          <cell r="D65">
            <v>3</v>
          </cell>
        </row>
        <row r="66">
          <cell r="B66">
            <v>44</v>
          </cell>
          <cell r="C66">
            <v>2</v>
          </cell>
          <cell r="D66">
            <v>1</v>
          </cell>
        </row>
        <row r="67">
          <cell r="B67">
            <v>45</v>
          </cell>
          <cell r="C67">
            <v>0</v>
          </cell>
          <cell r="D67">
            <v>0</v>
          </cell>
        </row>
        <row r="68">
          <cell r="B68">
            <v>45</v>
          </cell>
          <cell r="C68">
            <v>1</v>
          </cell>
          <cell r="D68">
            <v>3</v>
          </cell>
        </row>
        <row r="69">
          <cell r="B69">
            <v>43</v>
          </cell>
          <cell r="C69">
            <v>2</v>
          </cell>
          <cell r="D69">
            <v>3</v>
          </cell>
        </row>
        <row r="70">
          <cell r="B70">
            <v>42</v>
          </cell>
          <cell r="C70">
            <v>3</v>
          </cell>
          <cell r="D70">
            <v>2</v>
          </cell>
        </row>
        <row r="71">
          <cell r="B71">
            <v>43</v>
          </cell>
          <cell r="C71">
            <v>1</v>
          </cell>
          <cell r="D71">
            <v>6</v>
          </cell>
        </row>
        <row r="72">
          <cell r="B72">
            <v>38</v>
          </cell>
          <cell r="C72">
            <v>7</v>
          </cell>
          <cell r="D72">
            <v>0</v>
          </cell>
        </row>
        <row r="73">
          <cell r="B73">
            <v>45</v>
          </cell>
          <cell r="C73">
            <v>2</v>
          </cell>
          <cell r="D73">
            <v>2</v>
          </cell>
        </row>
        <row r="74">
          <cell r="B74">
            <v>45</v>
          </cell>
          <cell r="C74">
            <v>2</v>
          </cell>
          <cell r="D74">
            <v>2</v>
          </cell>
        </row>
      </sheetData>
      <sheetData sheetId="6"/>
      <sheetData sheetId="7">
        <row r="3">
          <cell r="B3">
            <v>30</v>
          </cell>
          <cell r="C3">
            <v>2</v>
          </cell>
          <cell r="D3">
            <v>1</v>
          </cell>
        </row>
        <row r="4">
          <cell r="B4">
            <v>31</v>
          </cell>
          <cell r="C4">
            <v>0</v>
          </cell>
          <cell r="D4">
            <v>1</v>
          </cell>
        </row>
        <row r="5">
          <cell r="B5">
            <v>30</v>
          </cell>
          <cell r="C5">
            <v>0</v>
          </cell>
          <cell r="D5">
            <v>0</v>
          </cell>
        </row>
        <row r="6">
          <cell r="B6">
            <v>30</v>
          </cell>
          <cell r="C6">
            <v>0</v>
          </cell>
          <cell r="D6">
            <v>1</v>
          </cell>
        </row>
        <row r="7">
          <cell r="B7">
            <v>29</v>
          </cell>
          <cell r="C7">
            <v>1</v>
          </cell>
          <cell r="D7">
            <v>1</v>
          </cell>
        </row>
        <row r="8">
          <cell r="B8">
            <v>29</v>
          </cell>
          <cell r="C8">
            <v>1</v>
          </cell>
          <cell r="D8">
            <v>1</v>
          </cell>
        </row>
        <row r="9">
          <cell r="B9">
            <v>29</v>
          </cell>
          <cell r="C9">
            <v>2</v>
          </cell>
          <cell r="D9">
            <v>0</v>
          </cell>
        </row>
        <row r="10">
          <cell r="B10">
            <v>31</v>
          </cell>
          <cell r="C10">
            <v>0</v>
          </cell>
          <cell r="D10">
            <v>0</v>
          </cell>
        </row>
        <row r="11">
          <cell r="B11">
            <v>31</v>
          </cell>
          <cell r="C11">
            <v>0</v>
          </cell>
          <cell r="D11">
            <v>1</v>
          </cell>
        </row>
        <row r="12">
          <cell r="B12">
            <v>30</v>
          </cell>
          <cell r="C12">
            <v>2</v>
          </cell>
          <cell r="D12">
            <v>1</v>
          </cell>
        </row>
        <row r="13">
          <cell r="B13">
            <v>31</v>
          </cell>
          <cell r="C13">
            <v>2</v>
          </cell>
          <cell r="D13">
            <v>5</v>
          </cell>
        </row>
        <row r="14">
          <cell r="B14">
            <v>28</v>
          </cell>
          <cell r="C14">
            <v>0</v>
          </cell>
          <cell r="D14">
            <v>0</v>
          </cell>
        </row>
        <row r="15">
          <cell r="B15">
            <v>28</v>
          </cell>
          <cell r="C15">
            <v>2</v>
          </cell>
          <cell r="D15">
            <v>0</v>
          </cell>
        </row>
        <row r="16">
          <cell r="B16">
            <v>30</v>
          </cell>
          <cell r="C16">
            <v>3</v>
          </cell>
          <cell r="D16">
            <v>3</v>
          </cell>
        </row>
        <row r="17">
          <cell r="B17">
            <v>30</v>
          </cell>
          <cell r="C17">
            <v>2</v>
          </cell>
          <cell r="D17">
            <v>0</v>
          </cell>
        </row>
        <row r="18">
          <cell r="B18">
            <v>32</v>
          </cell>
          <cell r="C18">
            <v>0</v>
          </cell>
          <cell r="D18">
            <v>1</v>
          </cell>
        </row>
        <row r="19">
          <cell r="B19">
            <v>31</v>
          </cell>
          <cell r="C19">
            <v>0</v>
          </cell>
          <cell r="D19">
            <v>0</v>
          </cell>
        </row>
        <row r="20">
          <cell r="B20">
            <v>31</v>
          </cell>
          <cell r="C20">
            <v>1</v>
          </cell>
          <cell r="D20">
            <v>1</v>
          </cell>
        </row>
        <row r="21">
          <cell r="B21">
            <v>31</v>
          </cell>
          <cell r="C21">
            <v>2</v>
          </cell>
          <cell r="D21">
            <v>3</v>
          </cell>
        </row>
        <row r="22">
          <cell r="B22">
            <v>30</v>
          </cell>
          <cell r="C22">
            <v>2</v>
          </cell>
          <cell r="D22">
            <v>2</v>
          </cell>
        </row>
        <row r="23">
          <cell r="B23">
            <v>30</v>
          </cell>
          <cell r="C23">
            <v>4</v>
          </cell>
          <cell r="D23">
            <v>1</v>
          </cell>
        </row>
        <row r="24">
          <cell r="B24">
            <v>33</v>
          </cell>
          <cell r="C24">
            <v>2</v>
          </cell>
          <cell r="D24">
            <v>1</v>
          </cell>
        </row>
        <row r="25">
          <cell r="B25">
            <v>34</v>
          </cell>
          <cell r="C25">
            <v>0</v>
          </cell>
          <cell r="D25">
            <v>2</v>
          </cell>
        </row>
        <row r="26">
          <cell r="B26">
            <v>32</v>
          </cell>
          <cell r="C26">
            <v>2</v>
          </cell>
          <cell r="D26">
            <v>3</v>
          </cell>
        </row>
        <row r="27">
          <cell r="B27">
            <v>31</v>
          </cell>
          <cell r="C27">
            <v>2</v>
          </cell>
          <cell r="D27">
            <v>1</v>
          </cell>
        </row>
        <row r="28">
          <cell r="B28">
            <v>32</v>
          </cell>
          <cell r="C28">
            <v>2</v>
          </cell>
          <cell r="D28">
            <v>6</v>
          </cell>
        </row>
        <row r="29">
          <cell r="B29">
            <v>28</v>
          </cell>
          <cell r="C29">
            <v>1</v>
          </cell>
          <cell r="D29">
            <v>0</v>
          </cell>
        </row>
        <row r="30">
          <cell r="B30">
            <v>29</v>
          </cell>
          <cell r="C30">
            <v>3</v>
          </cell>
          <cell r="D30">
            <v>1</v>
          </cell>
        </row>
        <row r="31">
          <cell r="B31">
            <v>31</v>
          </cell>
          <cell r="C31">
            <v>1</v>
          </cell>
          <cell r="D31">
            <v>1</v>
          </cell>
        </row>
        <row r="32">
          <cell r="B32">
            <v>31</v>
          </cell>
          <cell r="C32">
            <v>0</v>
          </cell>
          <cell r="D32">
            <v>2</v>
          </cell>
        </row>
        <row r="33">
          <cell r="B33">
            <v>29</v>
          </cell>
          <cell r="C33">
            <v>0</v>
          </cell>
          <cell r="D33">
            <v>1</v>
          </cell>
        </row>
        <row r="34">
          <cell r="B34">
            <v>28</v>
          </cell>
          <cell r="C34">
            <v>3</v>
          </cell>
          <cell r="D34">
            <v>4</v>
          </cell>
        </row>
        <row r="35">
          <cell r="B35">
            <v>27</v>
          </cell>
          <cell r="C35">
            <v>5</v>
          </cell>
          <cell r="D35">
            <v>3</v>
          </cell>
        </row>
        <row r="36">
          <cell r="B36">
            <v>29</v>
          </cell>
          <cell r="C36">
            <v>4</v>
          </cell>
          <cell r="D36">
            <v>0</v>
          </cell>
        </row>
        <row r="37">
          <cell r="B37">
            <v>33</v>
          </cell>
          <cell r="C37">
            <v>1</v>
          </cell>
          <cell r="D37">
            <v>1</v>
          </cell>
        </row>
        <row r="38">
          <cell r="B38">
            <v>33</v>
          </cell>
          <cell r="C38">
            <v>1</v>
          </cell>
          <cell r="D38">
            <v>1</v>
          </cell>
        </row>
        <row r="39">
          <cell r="B39">
            <v>33</v>
          </cell>
          <cell r="C39">
            <v>3</v>
          </cell>
          <cell r="D39">
            <v>3</v>
          </cell>
        </row>
        <row r="40">
          <cell r="B40">
            <v>33</v>
          </cell>
          <cell r="C40">
            <v>0</v>
          </cell>
          <cell r="D40">
            <v>1</v>
          </cell>
        </row>
        <row r="41">
          <cell r="B41">
            <v>32</v>
          </cell>
          <cell r="C41">
            <v>2</v>
          </cell>
          <cell r="D41">
            <v>0</v>
          </cell>
        </row>
        <row r="42">
          <cell r="B42">
            <v>34</v>
          </cell>
          <cell r="C42">
            <v>0</v>
          </cell>
          <cell r="D42">
            <v>0</v>
          </cell>
        </row>
        <row r="43">
          <cell r="B43">
            <v>34</v>
          </cell>
          <cell r="C43">
            <v>0</v>
          </cell>
          <cell r="D43">
            <v>0</v>
          </cell>
        </row>
        <row r="44">
          <cell r="B44">
            <v>34</v>
          </cell>
          <cell r="C44">
            <v>1</v>
          </cell>
          <cell r="D44">
            <v>2</v>
          </cell>
        </row>
        <row r="45">
          <cell r="B45">
            <v>33</v>
          </cell>
          <cell r="C45">
            <v>1</v>
          </cell>
          <cell r="D45">
            <v>0</v>
          </cell>
        </row>
        <row r="46">
          <cell r="B46">
            <v>34</v>
          </cell>
          <cell r="C46">
            <v>3</v>
          </cell>
          <cell r="D46">
            <v>2</v>
          </cell>
        </row>
        <row r="47">
          <cell r="B47">
            <v>35</v>
          </cell>
          <cell r="C47">
            <v>0</v>
          </cell>
          <cell r="D47">
            <v>0</v>
          </cell>
        </row>
        <row r="48">
          <cell r="B48">
            <v>35</v>
          </cell>
          <cell r="C48">
            <v>1</v>
          </cell>
          <cell r="D48">
            <v>2</v>
          </cell>
        </row>
        <row r="49">
          <cell r="B49">
            <v>34</v>
          </cell>
          <cell r="C49">
            <v>0</v>
          </cell>
          <cell r="D49">
            <v>1</v>
          </cell>
        </row>
        <row r="50">
          <cell r="B50">
            <v>33</v>
          </cell>
          <cell r="C50">
            <v>0</v>
          </cell>
          <cell r="D50">
            <v>1</v>
          </cell>
        </row>
        <row r="51">
          <cell r="B51">
            <v>32</v>
          </cell>
          <cell r="C51">
            <v>1</v>
          </cell>
          <cell r="D51">
            <v>0</v>
          </cell>
        </row>
        <row r="52">
          <cell r="B52">
            <v>33</v>
          </cell>
          <cell r="C52">
            <v>0</v>
          </cell>
          <cell r="D52">
            <v>0</v>
          </cell>
        </row>
        <row r="53">
          <cell r="B53">
            <v>33</v>
          </cell>
          <cell r="C53">
            <v>0</v>
          </cell>
          <cell r="D53">
            <v>0</v>
          </cell>
        </row>
        <row r="54">
          <cell r="B54">
            <v>33</v>
          </cell>
          <cell r="C54">
            <v>0</v>
          </cell>
          <cell r="D54">
            <v>1</v>
          </cell>
        </row>
        <row r="55">
          <cell r="B55">
            <v>32</v>
          </cell>
          <cell r="C55">
            <v>1</v>
          </cell>
          <cell r="D55">
            <v>0</v>
          </cell>
        </row>
        <row r="56">
          <cell r="B56">
            <v>33</v>
          </cell>
          <cell r="C56">
            <v>0</v>
          </cell>
          <cell r="D56">
            <v>1</v>
          </cell>
        </row>
        <row r="57">
          <cell r="B57">
            <v>32</v>
          </cell>
          <cell r="C57">
            <v>1</v>
          </cell>
          <cell r="D57">
            <v>1</v>
          </cell>
        </row>
        <row r="58">
          <cell r="B58">
            <v>32</v>
          </cell>
          <cell r="C58">
            <v>6</v>
          </cell>
          <cell r="D58">
            <v>4</v>
          </cell>
        </row>
        <row r="59">
          <cell r="B59">
            <v>34</v>
          </cell>
          <cell r="C59">
            <v>16</v>
          </cell>
          <cell r="D59">
            <v>2</v>
          </cell>
        </row>
        <row r="60">
          <cell r="B60">
            <v>48</v>
          </cell>
          <cell r="C60">
            <v>3</v>
          </cell>
          <cell r="D60">
            <v>2</v>
          </cell>
        </row>
        <row r="61">
          <cell r="B61">
            <v>49</v>
          </cell>
          <cell r="C61">
            <v>0</v>
          </cell>
          <cell r="D61">
            <v>2</v>
          </cell>
        </row>
        <row r="62">
          <cell r="B62">
            <v>47</v>
          </cell>
          <cell r="C62">
            <v>2</v>
          </cell>
          <cell r="D62">
            <v>2</v>
          </cell>
        </row>
        <row r="63">
          <cell r="B63">
            <v>47</v>
          </cell>
          <cell r="C63">
            <v>4</v>
          </cell>
          <cell r="D63">
            <v>4</v>
          </cell>
        </row>
        <row r="64">
          <cell r="B64">
            <v>47</v>
          </cell>
          <cell r="C64">
            <v>4</v>
          </cell>
          <cell r="D64">
            <v>4</v>
          </cell>
        </row>
        <row r="65">
          <cell r="B65">
            <v>47</v>
          </cell>
          <cell r="C65">
            <v>4</v>
          </cell>
          <cell r="D65">
            <v>5</v>
          </cell>
        </row>
        <row r="66">
          <cell r="B66">
            <v>46</v>
          </cell>
          <cell r="C66">
            <v>3</v>
          </cell>
          <cell r="D66">
            <v>1</v>
          </cell>
        </row>
        <row r="67">
          <cell r="B67">
            <v>48</v>
          </cell>
          <cell r="C67">
            <v>2</v>
          </cell>
          <cell r="D67">
            <v>3</v>
          </cell>
        </row>
        <row r="68">
          <cell r="B68">
            <v>47</v>
          </cell>
          <cell r="C68">
            <v>1</v>
          </cell>
          <cell r="D68">
            <v>2</v>
          </cell>
        </row>
        <row r="69">
          <cell r="B69">
            <v>46</v>
          </cell>
          <cell r="C69">
            <v>7</v>
          </cell>
          <cell r="D69">
            <v>3</v>
          </cell>
        </row>
        <row r="70">
          <cell r="B70">
            <v>50</v>
          </cell>
          <cell r="C70">
            <v>1</v>
          </cell>
          <cell r="D70">
            <v>2</v>
          </cell>
        </row>
        <row r="71">
          <cell r="B71">
            <v>49</v>
          </cell>
          <cell r="C71">
            <v>4</v>
          </cell>
          <cell r="D71">
            <v>4</v>
          </cell>
        </row>
        <row r="72">
          <cell r="B72">
            <v>49</v>
          </cell>
          <cell r="C72">
            <v>8</v>
          </cell>
          <cell r="D72">
            <v>3</v>
          </cell>
        </row>
        <row r="73">
          <cell r="B73">
            <v>54</v>
          </cell>
          <cell r="C73">
            <v>0</v>
          </cell>
          <cell r="D73">
            <v>3</v>
          </cell>
        </row>
        <row r="74">
          <cell r="B74">
            <v>51</v>
          </cell>
          <cell r="C74">
            <v>1</v>
          </cell>
          <cell r="D74">
            <v>6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topLeftCell="A74" workbookViewId="0">
      <selection activeCell="C92" sqref="C92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6.710937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149</v>
      </c>
      <c r="C3">
        <v>7</v>
      </c>
      <c r="D3">
        <v>4</v>
      </c>
      <c r="E3">
        <f t="shared" ref="E3:E66" si="0">B3+C3-D3</f>
        <v>152</v>
      </c>
      <c r="F3" s="5">
        <f t="shared" ref="F3:F66" si="1">C3-D3</f>
        <v>3</v>
      </c>
      <c r="G3" s="3">
        <f t="shared" ref="G3:G66" si="2">D3/((B3+E3)/2)</f>
        <v>2.6578073089700997E-2</v>
      </c>
      <c r="H3" s="3">
        <f>D3/(($B$3+E3)/2)</f>
        <v>2.6578073089700997E-2</v>
      </c>
      <c r="I3" s="3">
        <f>D3/(($B$3+E3)/2)</f>
        <v>2.6578073089700997E-2</v>
      </c>
      <c r="J3" s="3"/>
      <c r="K3" s="3"/>
    </row>
    <row r="4" spans="1:16" x14ac:dyDescent="0.2">
      <c r="A4" s="2">
        <v>41487</v>
      </c>
      <c r="B4">
        <v>152</v>
      </c>
      <c r="C4">
        <v>8</v>
      </c>
      <c r="D4">
        <v>5</v>
      </c>
      <c r="E4">
        <f t="shared" si="0"/>
        <v>155</v>
      </c>
      <c r="F4" s="5">
        <f t="shared" si="1"/>
        <v>3</v>
      </c>
      <c r="G4" s="3">
        <f t="shared" si="2"/>
        <v>3.2573289902280131E-2</v>
      </c>
      <c r="H4" s="3">
        <f>(D3+D4)/(($B$3+E4)/2)</f>
        <v>5.921052631578947E-2</v>
      </c>
      <c r="I4" s="3">
        <f>(D3+D4)/(($B$3+E4)/2)</f>
        <v>5.921052631578947E-2</v>
      </c>
      <c r="J4" s="3"/>
      <c r="K4" s="3"/>
    </row>
    <row r="5" spans="1:16" x14ac:dyDescent="0.2">
      <c r="A5" s="2">
        <v>41518</v>
      </c>
      <c r="B5">
        <v>155</v>
      </c>
      <c r="C5">
        <v>3.5</v>
      </c>
      <c r="D5">
        <v>5</v>
      </c>
      <c r="E5">
        <f t="shared" si="0"/>
        <v>153.5</v>
      </c>
      <c r="F5" s="5">
        <f t="shared" si="1"/>
        <v>-1.5</v>
      </c>
      <c r="G5" s="3">
        <f t="shared" si="2"/>
        <v>3.2414910858995137E-2</v>
      </c>
      <c r="H5" s="3">
        <f>(D3+D4+D5)/(($B$3+E5)/2)</f>
        <v>9.2561983471074374E-2</v>
      </c>
      <c r="I5" s="3">
        <f>(D3+D4+D5)/(($B$3+E5)/2)</f>
        <v>9.2561983471074374E-2</v>
      </c>
      <c r="J5" s="3"/>
      <c r="K5" s="3"/>
      <c r="P5" s="6"/>
    </row>
    <row r="6" spans="1:16" x14ac:dyDescent="0.2">
      <c r="A6" s="2">
        <v>41548</v>
      </c>
      <c r="B6">
        <v>153.5</v>
      </c>
      <c r="C6">
        <v>5</v>
      </c>
      <c r="D6">
        <v>8</v>
      </c>
      <c r="E6">
        <f t="shared" si="0"/>
        <v>150.5</v>
      </c>
      <c r="F6" s="5">
        <f t="shared" si="1"/>
        <v>-3</v>
      </c>
      <c r="G6" s="3">
        <f t="shared" si="2"/>
        <v>5.2631578947368418E-2</v>
      </c>
      <c r="H6" s="3">
        <f>(D3+D4+D5+D6)/(($B$3+E6)/2)</f>
        <v>0.14691151919866444</v>
      </c>
      <c r="I6" s="3">
        <f>(D3+D4+D5+D6)/(($B$3+E6)/2)</f>
        <v>0.14691151919866444</v>
      </c>
      <c r="J6" s="3"/>
      <c r="K6" s="3"/>
    </row>
    <row r="7" spans="1:16" x14ac:dyDescent="0.2">
      <c r="A7" s="2">
        <v>41579</v>
      </c>
      <c r="B7">
        <v>150.5</v>
      </c>
      <c r="C7">
        <v>4</v>
      </c>
      <c r="D7">
        <v>7</v>
      </c>
      <c r="E7">
        <f t="shared" si="0"/>
        <v>147.5</v>
      </c>
      <c r="F7" s="5">
        <f t="shared" si="1"/>
        <v>-3</v>
      </c>
      <c r="G7" s="3">
        <f t="shared" si="2"/>
        <v>4.6979865771812082E-2</v>
      </c>
      <c r="H7" s="3">
        <f>(D3+D4+D5+D6+D7)/(($B$3+E7)/2)</f>
        <v>0.19561551433389546</v>
      </c>
      <c r="I7" s="3">
        <f>(D3+D4+D5+D6+D7)/(($B$3+E7)/2)</f>
        <v>0.19561551433389546</v>
      </c>
      <c r="J7" s="3"/>
      <c r="K7" s="3"/>
    </row>
    <row r="8" spans="1:16" x14ac:dyDescent="0.2">
      <c r="A8" s="2">
        <v>41609</v>
      </c>
      <c r="B8">
        <v>147.5</v>
      </c>
      <c r="C8">
        <v>4</v>
      </c>
      <c r="D8">
        <v>5</v>
      </c>
      <c r="E8">
        <f t="shared" si="0"/>
        <v>146.5</v>
      </c>
      <c r="F8" s="5">
        <f t="shared" si="1"/>
        <v>-1</v>
      </c>
      <c r="G8" s="3">
        <f t="shared" si="2"/>
        <v>3.4013605442176874E-2</v>
      </c>
      <c r="H8" s="3">
        <f>(D3+D4+D5+D6+D7+D8)/(($B$3+E8)/2)</f>
        <v>0.23011844331641285</v>
      </c>
      <c r="I8" s="3">
        <f>(D3+D4+D5+D6+D7+D8)/(($B$3+E8)/2)</f>
        <v>0.23011844331641285</v>
      </c>
      <c r="J8" s="3"/>
      <c r="K8" s="3"/>
    </row>
    <row r="9" spans="1:16" x14ac:dyDescent="0.2">
      <c r="A9" s="2">
        <v>41640</v>
      </c>
      <c r="B9">
        <v>146.5</v>
      </c>
      <c r="C9">
        <v>11</v>
      </c>
      <c r="D9">
        <v>7</v>
      </c>
      <c r="E9">
        <f t="shared" si="0"/>
        <v>150.5</v>
      </c>
      <c r="F9" s="5">
        <f t="shared" si="1"/>
        <v>4</v>
      </c>
      <c r="G9" s="3">
        <f t="shared" si="2"/>
        <v>4.7138047138047139E-2</v>
      </c>
      <c r="H9" s="3">
        <f>D9/(($B$9+E9)/2)</f>
        <v>4.7138047138047139E-2</v>
      </c>
      <c r="I9" s="3">
        <f>(D3+D4+D5+D6+D7+D8+D9)/(($B$3+E9)/2)</f>
        <v>0.27378964941569284</v>
      </c>
      <c r="J9" s="3"/>
      <c r="K9" s="3"/>
    </row>
    <row r="10" spans="1:16" x14ac:dyDescent="0.2">
      <c r="A10" s="2">
        <v>41671</v>
      </c>
      <c r="B10">
        <v>150.5</v>
      </c>
      <c r="C10">
        <v>6</v>
      </c>
      <c r="D10">
        <v>4</v>
      </c>
      <c r="E10">
        <f t="shared" si="0"/>
        <v>152.5</v>
      </c>
      <c r="F10" s="5">
        <f t="shared" si="1"/>
        <v>2</v>
      </c>
      <c r="G10" s="3">
        <f t="shared" si="2"/>
        <v>2.6402640264026403E-2</v>
      </c>
      <c r="H10" s="3">
        <f>(D9+D10)/(($B$9+E10)/2)</f>
        <v>7.3578595317725759E-2</v>
      </c>
      <c r="I10" s="3">
        <f>(D3+D4+D5+D6+D7+D8+D9+D10)/(($B$3+E10)/2)</f>
        <v>0.29850746268656714</v>
      </c>
      <c r="J10" s="3"/>
      <c r="K10" s="3"/>
    </row>
    <row r="11" spans="1:16" x14ac:dyDescent="0.2">
      <c r="A11" s="2">
        <v>41699</v>
      </c>
      <c r="B11">
        <v>152.5</v>
      </c>
      <c r="C11">
        <v>5</v>
      </c>
      <c r="D11">
        <v>7</v>
      </c>
      <c r="E11">
        <f t="shared" si="0"/>
        <v>150.5</v>
      </c>
      <c r="F11" s="5">
        <f t="shared" si="1"/>
        <v>-2</v>
      </c>
      <c r="G11" s="3">
        <f t="shared" si="2"/>
        <v>4.6204620462046202E-2</v>
      </c>
      <c r="H11" s="3">
        <f>(D9+D10+D11)/(($B$9+E11)/2)</f>
        <v>0.12121212121212122</v>
      </c>
      <c r="I11" s="3">
        <f>(D3+D4+D5+D6+D7+D8+D9+D10+D11)/(($B$3+E11)/2)</f>
        <v>0.34724540901502504</v>
      </c>
      <c r="J11" s="3"/>
      <c r="K11" s="3"/>
    </row>
    <row r="12" spans="1:16" x14ac:dyDescent="0.2">
      <c r="A12" s="2">
        <v>41730</v>
      </c>
      <c r="B12">
        <v>150.5</v>
      </c>
      <c r="C12">
        <v>8</v>
      </c>
      <c r="D12">
        <v>10</v>
      </c>
      <c r="E12">
        <f t="shared" si="0"/>
        <v>148.5</v>
      </c>
      <c r="F12" s="5">
        <f t="shared" si="1"/>
        <v>-2</v>
      </c>
      <c r="G12" s="3">
        <f t="shared" si="2"/>
        <v>6.6889632107023408E-2</v>
      </c>
      <c r="H12" s="3">
        <f>(D9+D10+D11+D12)/(($B$9+E12)/2)</f>
        <v>0.18983050847457628</v>
      </c>
      <c r="I12" s="3">
        <f>(D3+D4+D5+D6+D7+D8+D9+D10+D11+D12)/(($B$3+E12)/2)</f>
        <v>0.41680672268907565</v>
      </c>
      <c r="J12" s="3"/>
      <c r="K12" s="3"/>
    </row>
    <row r="13" spans="1:16" x14ac:dyDescent="0.2">
      <c r="A13" s="2">
        <v>41760</v>
      </c>
      <c r="B13">
        <v>148.5</v>
      </c>
      <c r="C13">
        <v>5</v>
      </c>
      <c r="D13">
        <v>9</v>
      </c>
      <c r="E13">
        <f t="shared" si="0"/>
        <v>144.5</v>
      </c>
      <c r="F13" s="5">
        <f t="shared" si="1"/>
        <v>-4</v>
      </c>
      <c r="G13" s="3">
        <f t="shared" si="2"/>
        <v>6.1433447098976107E-2</v>
      </c>
      <c r="H13" s="3">
        <f>(D9+D10+D11+D12+D13)/(($B$9+E13)/2)</f>
        <v>0.25429553264604809</v>
      </c>
      <c r="I13" s="3">
        <f>(D3+D4+D5+D6+D7+D8+D9+D10+D11+D12+D13)/(($B$3+E13)/2)</f>
        <v>0.48381601362862009</v>
      </c>
      <c r="J13" s="3"/>
      <c r="K13" s="3"/>
    </row>
    <row r="14" spans="1:16" x14ac:dyDescent="0.2">
      <c r="A14" s="2">
        <v>41791</v>
      </c>
      <c r="B14">
        <v>144.5</v>
      </c>
      <c r="C14">
        <v>4</v>
      </c>
      <c r="D14">
        <v>4</v>
      </c>
      <c r="E14">
        <f t="shared" si="0"/>
        <v>144.5</v>
      </c>
      <c r="F14" s="5">
        <f t="shared" si="1"/>
        <v>0</v>
      </c>
      <c r="G14" s="3">
        <f t="shared" si="2"/>
        <v>2.768166089965398E-2</v>
      </c>
      <c r="H14" s="3">
        <f>(D9+D10+D11+D12+D13+D14)/(($B$9+E14)/2)</f>
        <v>0.28178694158075601</v>
      </c>
      <c r="I14" s="3">
        <f>(D3+D4+D5+D6+D7+D8+D9+D10+D11+D12+D13+D14)/(($B$3+E14)/2)</f>
        <v>0.51107325383304936</v>
      </c>
      <c r="J14" s="3">
        <f t="shared" ref="J14:J35" si="3">(D3+D4+D5+D6+D7+D8+D9+D10+D11+D12+D13+D14)/((B3+E14)/2)</f>
        <v>0.51107325383304936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149.5</v>
      </c>
      <c r="C15">
        <v>9</v>
      </c>
      <c r="D15">
        <v>4</v>
      </c>
      <c r="E15">
        <f t="shared" si="0"/>
        <v>154.5</v>
      </c>
      <c r="F15" s="5">
        <f t="shared" si="1"/>
        <v>5</v>
      </c>
      <c r="G15" s="3">
        <f t="shared" si="2"/>
        <v>2.6315789473684209E-2</v>
      </c>
      <c r="H15" s="3">
        <f>(D9+D10+D11+D12+D13+D14+D15)/(($B$9+E15)/2)</f>
        <v>0.29900332225913623</v>
      </c>
      <c r="I15" s="3">
        <f>D15/(($B$15+E15)/2)</f>
        <v>2.6315789473684209E-2</v>
      </c>
      <c r="J15" s="3">
        <f t="shared" si="3"/>
        <v>0.48939641109298532</v>
      </c>
      <c r="K15" s="3">
        <f t="shared" si="4"/>
        <v>2.6101141924959218E-2</v>
      </c>
      <c r="L15">
        <v>4</v>
      </c>
      <c r="M15" s="6"/>
      <c r="P15" s="6"/>
    </row>
    <row r="16" spans="1:16" x14ac:dyDescent="0.2">
      <c r="A16" s="2">
        <v>41852</v>
      </c>
      <c r="B16">
        <v>154.5</v>
      </c>
      <c r="C16">
        <v>10</v>
      </c>
      <c r="D16">
        <v>11</v>
      </c>
      <c r="E16">
        <f t="shared" si="0"/>
        <v>153.5</v>
      </c>
      <c r="F16" s="5">
        <f t="shared" si="1"/>
        <v>-1</v>
      </c>
      <c r="G16" s="3">
        <f t="shared" si="2"/>
        <v>7.1428571428571425E-2</v>
      </c>
      <c r="H16" s="3">
        <f>(D9+D10+D11+D12+D13+D14+D15+D16)/(($B$9+E16)/2)</f>
        <v>0.37333333333333335</v>
      </c>
      <c r="I16" s="3">
        <f>(D15+D16)/(($B$15+E16)/2)</f>
        <v>9.9009900990099015E-2</v>
      </c>
      <c r="J16" s="3">
        <f t="shared" si="3"/>
        <v>0.52512155591572118</v>
      </c>
      <c r="K16" s="3">
        <f t="shared" si="4"/>
        <v>7.7795786061588337E-2</v>
      </c>
      <c r="L16">
        <v>8</v>
      </c>
      <c r="M16" s="6">
        <v>3</v>
      </c>
      <c r="P16" s="6"/>
    </row>
    <row r="17" spans="1:16" x14ac:dyDescent="0.2">
      <c r="A17" s="2">
        <v>41883</v>
      </c>
      <c r="B17">
        <v>153.5</v>
      </c>
      <c r="C17">
        <v>10</v>
      </c>
      <c r="D17">
        <v>9</v>
      </c>
      <c r="E17">
        <f t="shared" si="0"/>
        <v>154.5</v>
      </c>
      <c r="F17" s="5">
        <f t="shared" si="1"/>
        <v>1</v>
      </c>
      <c r="G17" s="3">
        <f t="shared" si="2"/>
        <v>5.844155844155844E-2</v>
      </c>
      <c r="H17" s="3">
        <f>(D9+D10+D11+D12+D13+D14+D15+D16+D17)/(($B$9+E17)/2)</f>
        <v>0.43189368770764119</v>
      </c>
      <c r="I17" s="3">
        <f>(D15+D16+D17)/(($B$15+E17)/2)</f>
        <v>0.15789473684210525</v>
      </c>
      <c r="J17" s="3">
        <f t="shared" si="3"/>
        <v>0.55194805194805197</v>
      </c>
      <c r="K17" s="3">
        <f t="shared" si="4"/>
        <v>0.13636363636363635</v>
      </c>
      <c r="L17">
        <v>9</v>
      </c>
      <c r="M17" s="6"/>
      <c r="P17" s="6"/>
    </row>
    <row r="18" spans="1:16" x14ac:dyDescent="0.2">
      <c r="A18" s="2">
        <v>41913</v>
      </c>
      <c r="B18">
        <v>154.5</v>
      </c>
      <c r="C18">
        <v>10</v>
      </c>
      <c r="D18">
        <v>7</v>
      </c>
      <c r="E18">
        <f t="shared" si="0"/>
        <v>157.5</v>
      </c>
      <c r="F18" s="5">
        <f t="shared" si="1"/>
        <v>3</v>
      </c>
      <c r="G18" s="3">
        <f t="shared" si="2"/>
        <v>4.4871794871794872E-2</v>
      </c>
      <c r="H18" s="3">
        <f>(D9+D10+D11+D12+D13+D14+D15+D16+D17+D18)/(($B$9+E18)/2)</f>
        <v>0.47368421052631576</v>
      </c>
      <c r="I18" s="3">
        <f>(D15+D16+D17+D18)/(($B$15+E18)/2)</f>
        <v>0.20195439739413681</v>
      </c>
      <c r="J18" s="3">
        <f t="shared" si="3"/>
        <v>0.54545454545454541</v>
      </c>
      <c r="K18" s="3">
        <f t="shared" si="4"/>
        <v>0.16883116883116883</v>
      </c>
      <c r="L18">
        <v>5</v>
      </c>
      <c r="M18" s="6">
        <v>2</v>
      </c>
      <c r="P18" s="6"/>
    </row>
    <row r="19" spans="1:16" x14ac:dyDescent="0.2">
      <c r="A19" s="2">
        <v>41944</v>
      </c>
      <c r="B19">
        <v>157.5</v>
      </c>
      <c r="C19">
        <v>3</v>
      </c>
      <c r="D19">
        <v>8</v>
      </c>
      <c r="E19">
        <f t="shared" si="0"/>
        <v>152.5</v>
      </c>
      <c r="F19" s="5">
        <f t="shared" si="1"/>
        <v>-5</v>
      </c>
      <c r="G19" s="3">
        <f t="shared" si="2"/>
        <v>5.1612903225806452E-2</v>
      </c>
      <c r="H19" s="3">
        <f>(D9+D10+D11+D12+D13+D14+D15+D16+D17+D18+D19)/(($B$9+E19)/2)</f>
        <v>0.53511705685618727</v>
      </c>
      <c r="I19" s="3">
        <f>(D15+D16+D17+D18+D19)/(($B$15+E19)/2)</f>
        <v>0.25827814569536423</v>
      </c>
      <c r="J19" s="3">
        <f t="shared" si="3"/>
        <v>0.56666666666666665</v>
      </c>
      <c r="K19" s="3">
        <f t="shared" si="4"/>
        <v>0.22</v>
      </c>
      <c r="L19">
        <v>7</v>
      </c>
      <c r="M19" s="6">
        <v>1</v>
      </c>
    </row>
    <row r="20" spans="1:16" x14ac:dyDescent="0.2">
      <c r="A20" s="2">
        <v>41974</v>
      </c>
      <c r="B20">
        <v>152.5</v>
      </c>
      <c r="C20">
        <v>7</v>
      </c>
      <c r="D20">
        <v>9</v>
      </c>
      <c r="E20">
        <f t="shared" si="0"/>
        <v>150.5</v>
      </c>
      <c r="F20" s="5">
        <f t="shared" si="1"/>
        <v>-2</v>
      </c>
      <c r="G20" s="3">
        <f t="shared" si="2"/>
        <v>5.9405940594059403E-2</v>
      </c>
      <c r="H20" s="3">
        <f>(D9+D10+D11+D12+D13+D14+D15+D16+D17+D18+D19+D20)/(($B$9+E20)/2)</f>
        <v>0.59932659932659937</v>
      </c>
      <c r="I20" s="3">
        <f>(D15+D16+D17+D18+D19+D20)/(($B$15+E20)/2)</f>
        <v>0.32</v>
      </c>
      <c r="J20" s="3">
        <f t="shared" si="3"/>
        <v>0.59932659932659937</v>
      </c>
      <c r="K20" s="3">
        <f t="shared" si="4"/>
        <v>0.28282828282828282</v>
      </c>
      <c r="L20">
        <v>9</v>
      </c>
      <c r="M20" s="6"/>
    </row>
    <row r="21" spans="1:16" x14ac:dyDescent="0.2">
      <c r="A21" s="2">
        <v>42005</v>
      </c>
      <c r="B21">
        <v>150.5</v>
      </c>
      <c r="C21">
        <v>10.5</v>
      </c>
      <c r="D21">
        <v>8</v>
      </c>
      <c r="E21">
        <f t="shared" si="0"/>
        <v>153</v>
      </c>
      <c r="F21" s="5">
        <f t="shared" si="1"/>
        <v>2.5</v>
      </c>
      <c r="G21" s="3">
        <f t="shared" si="2"/>
        <v>5.2718286655683691E-2</v>
      </c>
      <c r="H21" s="3">
        <f>D21/(($B$21+E21)/2)</f>
        <v>5.2718286655683691E-2</v>
      </c>
      <c r="I21" s="3">
        <f>(D15+D16+D17+D18+D19+D20+D21)/(($B$15+E21)/2)</f>
        <v>0.3702479338842975</v>
      </c>
      <c r="J21" s="3">
        <f t="shared" si="3"/>
        <v>0.59308072487644148</v>
      </c>
      <c r="K21" s="3">
        <f t="shared" si="4"/>
        <v>0.32289950576606258</v>
      </c>
      <c r="L21">
        <v>7</v>
      </c>
      <c r="M21" s="6">
        <v>1</v>
      </c>
    </row>
    <row r="22" spans="1:16" x14ac:dyDescent="0.2">
      <c r="A22" s="2">
        <v>42036</v>
      </c>
      <c r="B22">
        <v>153</v>
      </c>
      <c r="C22">
        <v>8</v>
      </c>
      <c r="D22">
        <v>8</v>
      </c>
      <c r="E22">
        <f t="shared" si="0"/>
        <v>153</v>
      </c>
      <c r="F22" s="5">
        <f t="shared" si="1"/>
        <v>0</v>
      </c>
      <c r="G22" s="3">
        <f t="shared" si="2"/>
        <v>5.2287581699346407E-2</v>
      </c>
      <c r="H22" s="3">
        <f>(D21+D22)/(($B$21+E22)/2)</f>
        <v>0.10543657331136738</v>
      </c>
      <c r="I22" s="3">
        <f>(D15+D16+D17+D18+D19+D20+D21+D22)/(($B$15+E22)/2)</f>
        <v>0.42314049586776858</v>
      </c>
      <c r="J22" s="3">
        <f t="shared" si="3"/>
        <v>0.61538461538461542</v>
      </c>
      <c r="K22" s="3">
        <f t="shared" si="4"/>
        <v>0.37315875613747956</v>
      </c>
      <c r="L22">
        <v>8</v>
      </c>
      <c r="M22" s="6"/>
      <c r="P22" s="6"/>
    </row>
    <row r="23" spans="1:16" x14ac:dyDescent="0.2">
      <c r="A23" s="2">
        <v>42064</v>
      </c>
      <c r="B23">
        <v>153</v>
      </c>
      <c r="C23">
        <v>11</v>
      </c>
      <c r="D23">
        <v>7</v>
      </c>
      <c r="E23">
        <f t="shared" si="0"/>
        <v>157</v>
      </c>
      <c r="F23" s="5">
        <f t="shared" si="1"/>
        <v>4</v>
      </c>
      <c r="G23" s="3">
        <f t="shared" si="2"/>
        <v>4.5161290322580643E-2</v>
      </c>
      <c r="H23" s="3">
        <f>(D21+D22+D23)/(($B$21+E23)/2)</f>
        <v>0.14959349593495935</v>
      </c>
      <c r="I23" s="3">
        <f>(D15+D16+D17+D18+D19+D20+D21+D22+D23)/(($B$15+E23)/2)</f>
        <v>0.4632952691680261</v>
      </c>
      <c r="J23" s="3">
        <f t="shared" si="3"/>
        <v>0.61138211382113816</v>
      </c>
      <c r="K23" s="3">
        <f t="shared" si="4"/>
        <v>0.40975609756097559</v>
      </c>
      <c r="L23">
        <v>6</v>
      </c>
      <c r="M23" s="6">
        <v>1</v>
      </c>
      <c r="P23" s="6"/>
    </row>
    <row r="24" spans="1:16" x14ac:dyDescent="0.2">
      <c r="A24" s="2">
        <v>42095</v>
      </c>
      <c r="B24">
        <v>157</v>
      </c>
      <c r="C24">
        <v>7</v>
      </c>
      <c r="D24">
        <v>4</v>
      </c>
      <c r="E24">
        <f t="shared" si="0"/>
        <v>160</v>
      </c>
      <c r="F24" s="5">
        <f t="shared" si="1"/>
        <v>3</v>
      </c>
      <c r="G24" s="3">
        <f t="shared" si="2"/>
        <v>2.5236593059936908E-2</v>
      </c>
      <c r="H24" s="3">
        <f>(D21+D22+D23+D24)/(($B$21+E24)/2)</f>
        <v>0.17391304347826086</v>
      </c>
      <c r="I24" s="3">
        <f>(D15+D16+D17+D18+D19+D20+D21+D22+D23+D24)/(($B$15+E24)/2)</f>
        <v>0.48465266558966075</v>
      </c>
      <c r="J24" s="3">
        <f t="shared" si="3"/>
        <v>0.57050243111831445</v>
      </c>
      <c r="K24" s="3">
        <f t="shared" si="4"/>
        <v>0.43435980551053482</v>
      </c>
      <c r="L24">
        <v>4</v>
      </c>
      <c r="M24" s="6"/>
      <c r="P24" s="6"/>
    </row>
    <row r="25" spans="1:16" x14ac:dyDescent="0.2">
      <c r="A25" s="2">
        <v>42125</v>
      </c>
      <c r="B25">
        <v>160</v>
      </c>
      <c r="C25">
        <v>8</v>
      </c>
      <c r="D25">
        <v>7</v>
      </c>
      <c r="E25">
        <f t="shared" si="0"/>
        <v>161</v>
      </c>
      <c r="F25" s="5">
        <f t="shared" si="1"/>
        <v>1</v>
      </c>
      <c r="G25" s="3">
        <f t="shared" si="2"/>
        <v>4.3613707165109032E-2</v>
      </c>
      <c r="H25" s="3">
        <f>(D21+D22+D23+D24+D25)/(($B$21+E25)/2)</f>
        <v>0.21829855537720708</v>
      </c>
      <c r="I25" s="3">
        <f>(D15+D16+D17+D18+D19+D20+D21+D22+D23+D24+D25)/(($B$15+E25)/2)</f>
        <v>0.5281803542673108</v>
      </c>
      <c r="J25" s="3">
        <f t="shared" si="3"/>
        <v>0.56301145662847796</v>
      </c>
      <c r="K25" s="3">
        <f t="shared" si="4"/>
        <v>0.48445171849427171</v>
      </c>
      <c r="L25">
        <v>7</v>
      </c>
      <c r="M25" s="6"/>
      <c r="P25" s="6"/>
    </row>
    <row r="26" spans="1:16" x14ac:dyDescent="0.2">
      <c r="A26" s="2">
        <v>42156</v>
      </c>
      <c r="B26">
        <v>161</v>
      </c>
      <c r="C26">
        <v>7</v>
      </c>
      <c r="D26">
        <v>8</v>
      </c>
      <c r="E26">
        <f t="shared" si="0"/>
        <v>160</v>
      </c>
      <c r="F26" s="5">
        <f t="shared" si="1"/>
        <v>-1</v>
      </c>
      <c r="G26" s="3">
        <f t="shared" si="2"/>
        <v>4.9844236760124609E-2</v>
      </c>
      <c r="H26" s="3">
        <f>(D21+D22+D23+D24+D25+D26)/(($B$21+E26)/2)</f>
        <v>0.27053140096618356</v>
      </c>
      <c r="I26" s="3">
        <f>(D15+D16+D17+D18+D19+D20+D21+D22+D23+D24+D25+D26)/(($B$15+E26)/2)</f>
        <v>0.5815831987075929</v>
      </c>
      <c r="J26" s="3">
        <f t="shared" si="3"/>
        <v>0.5815831987075929</v>
      </c>
      <c r="K26" s="3">
        <f t="shared" si="4"/>
        <v>0.52342487883683364</v>
      </c>
      <c r="L26">
        <v>7</v>
      </c>
      <c r="M26" s="6">
        <v>1</v>
      </c>
    </row>
    <row r="27" spans="1:16" x14ac:dyDescent="0.2">
      <c r="A27" s="2">
        <v>42186</v>
      </c>
      <c r="B27">
        <v>159</v>
      </c>
      <c r="C27">
        <v>7</v>
      </c>
      <c r="D27">
        <v>8</v>
      </c>
      <c r="E27">
        <f t="shared" si="0"/>
        <v>158</v>
      </c>
      <c r="F27" s="5">
        <f t="shared" si="1"/>
        <v>-1</v>
      </c>
      <c r="G27" s="3">
        <f t="shared" si="2"/>
        <v>5.0473186119873815E-2</v>
      </c>
      <c r="H27" s="3">
        <f>(D21+D22+D23+D24+D25+D26+D27)/(($B$21+E27)/2)</f>
        <v>0.32414910858995138</v>
      </c>
      <c r="I27" s="3">
        <f>D27/(($B$27+E27)/2)</f>
        <v>5.0473186119873815E-2</v>
      </c>
      <c r="J27" s="3">
        <f t="shared" si="3"/>
        <v>0.60160000000000002</v>
      </c>
      <c r="K27" s="3">
        <f t="shared" si="4"/>
        <v>0.53759999999999997</v>
      </c>
      <c r="L27">
        <v>7</v>
      </c>
      <c r="M27" s="6">
        <v>1</v>
      </c>
      <c r="P27" s="6"/>
    </row>
    <row r="28" spans="1:16" x14ac:dyDescent="0.2">
      <c r="A28" s="2">
        <v>42217</v>
      </c>
      <c r="B28">
        <v>158</v>
      </c>
      <c r="C28">
        <v>10</v>
      </c>
      <c r="D28">
        <v>13</v>
      </c>
      <c r="E28">
        <f t="shared" si="0"/>
        <v>155</v>
      </c>
      <c r="F28" s="5">
        <f t="shared" si="1"/>
        <v>-3</v>
      </c>
      <c r="G28" s="3">
        <f t="shared" si="2"/>
        <v>8.3067092651757185E-2</v>
      </c>
      <c r="H28" s="3">
        <f>(D21+D22+D23+D24+D25+D26+D27+D28)/(($B$21+E28)/2)</f>
        <v>0.41243862520458263</v>
      </c>
      <c r="I28" s="3">
        <f>(D27+D28)/(($B$27+E28)/2)</f>
        <v>0.13375796178343949</v>
      </c>
      <c r="J28" s="3">
        <f t="shared" si="3"/>
        <v>0.6223662884927067</v>
      </c>
      <c r="K28" s="3">
        <f t="shared" si="4"/>
        <v>0.57050243111831445</v>
      </c>
      <c r="L28">
        <v>12</v>
      </c>
      <c r="M28" s="6">
        <v>1</v>
      </c>
    </row>
    <row r="29" spans="1:16" x14ac:dyDescent="0.2">
      <c r="A29" s="2">
        <v>42248</v>
      </c>
      <c r="B29">
        <v>155</v>
      </c>
      <c r="C29">
        <v>10</v>
      </c>
      <c r="D29">
        <v>7</v>
      </c>
      <c r="E29">
        <f t="shared" si="0"/>
        <v>158</v>
      </c>
      <c r="F29" s="5">
        <f t="shared" si="1"/>
        <v>3</v>
      </c>
      <c r="G29" s="3">
        <f t="shared" si="2"/>
        <v>4.472843450479233E-2</v>
      </c>
      <c r="H29" s="3">
        <f>(D21+D22+D23+D24+D25+D26+D27+D28+D29)/(($B$21+E29)/2)</f>
        <v>0.45380875202593191</v>
      </c>
      <c r="I29" s="3">
        <f>(D27+D28+D29)/(($B$27+E29)/2)</f>
        <v>0.17665615141955837</v>
      </c>
      <c r="J29" s="3">
        <f t="shared" si="3"/>
        <v>0.60160000000000002</v>
      </c>
      <c r="K29" s="3">
        <f t="shared" si="4"/>
        <v>0.54400000000000004</v>
      </c>
      <c r="L29">
        <v>6</v>
      </c>
      <c r="M29" s="6">
        <v>1</v>
      </c>
      <c r="P29" s="6"/>
    </row>
    <row r="30" spans="1:16" x14ac:dyDescent="0.2">
      <c r="A30" s="2">
        <v>42278</v>
      </c>
      <c r="B30">
        <v>158</v>
      </c>
      <c r="C30">
        <v>3</v>
      </c>
      <c r="D30">
        <v>11</v>
      </c>
      <c r="E30">
        <f t="shared" si="0"/>
        <v>150</v>
      </c>
      <c r="F30" s="5">
        <f t="shared" si="1"/>
        <v>-8</v>
      </c>
      <c r="G30" s="3">
        <f t="shared" si="2"/>
        <v>7.1428571428571425E-2</v>
      </c>
      <c r="H30" s="3">
        <f>(D21+D22+D23+D24+D25+D26+D27+D28+D29+D30)/(($B$21+E30)/2)</f>
        <v>0.5391014975041597</v>
      </c>
      <c r="I30" s="3">
        <f>(D27+D28+D29+D30)/(($B$27+E30)/2)</f>
        <v>0.25242718446601942</v>
      </c>
      <c r="J30" s="3">
        <f t="shared" si="3"/>
        <v>0.63739837398373989</v>
      </c>
      <c r="K30" s="3">
        <f t="shared" si="4"/>
        <v>0.58536585365853655</v>
      </c>
      <c r="L30">
        <v>10</v>
      </c>
      <c r="M30" s="6">
        <v>1</v>
      </c>
      <c r="P30" s="6"/>
    </row>
    <row r="31" spans="1:16" x14ac:dyDescent="0.2">
      <c r="A31" s="2">
        <v>42309</v>
      </c>
      <c r="B31">
        <v>150</v>
      </c>
      <c r="C31">
        <v>5</v>
      </c>
      <c r="D31">
        <v>5</v>
      </c>
      <c r="E31">
        <f t="shared" si="0"/>
        <v>150</v>
      </c>
      <c r="F31" s="5">
        <f t="shared" si="1"/>
        <v>0</v>
      </c>
      <c r="G31" s="3">
        <f t="shared" si="2"/>
        <v>3.3333333333333333E-2</v>
      </c>
      <c r="H31" s="3">
        <f>(D21+D22+D23+D24+D25+D26+D27+D28+D29+D30+D31)/(($B$21+E31)/2)</f>
        <v>0.57237936772046594</v>
      </c>
      <c r="I31" s="3">
        <f>(D27+D28+D29+D30+D31)/(($B$27+E31)/2)</f>
        <v>0.28478964401294499</v>
      </c>
      <c r="J31" s="3">
        <f t="shared" si="3"/>
        <v>0.62809917355371903</v>
      </c>
      <c r="K31" s="3">
        <f t="shared" si="4"/>
        <v>0.58181818181818179</v>
      </c>
      <c r="L31">
        <v>5</v>
      </c>
      <c r="M31" s="6"/>
      <c r="P31" s="6"/>
    </row>
    <row r="32" spans="1:16" x14ac:dyDescent="0.2">
      <c r="A32" s="2">
        <v>42339</v>
      </c>
      <c r="B32">
        <v>150</v>
      </c>
      <c r="C32">
        <v>4</v>
      </c>
      <c r="D32">
        <v>7</v>
      </c>
      <c r="E32">
        <f t="shared" si="0"/>
        <v>147</v>
      </c>
      <c r="F32" s="5">
        <f t="shared" si="1"/>
        <v>-3</v>
      </c>
      <c r="G32" s="3">
        <f t="shared" si="2"/>
        <v>4.7138047138047139E-2</v>
      </c>
      <c r="H32" s="3">
        <f>(D21+D22+D23+D24+D25+D26+D27+D28+D29+D30+D31+D32)/(($B$21+E32)/2)</f>
        <v>0.62521008403361344</v>
      </c>
      <c r="I32" s="3">
        <f>(D27+D28+D29+D30+D31+D32)/(($B$27+E32)/2)</f>
        <v>0.33333333333333331</v>
      </c>
      <c r="J32" s="3">
        <f t="shared" si="3"/>
        <v>0.62521008403361344</v>
      </c>
      <c r="K32" s="3">
        <f t="shared" si="4"/>
        <v>0.5714285714285714</v>
      </c>
      <c r="L32">
        <v>6</v>
      </c>
      <c r="M32" s="6">
        <v>1</v>
      </c>
      <c r="P32" s="6"/>
    </row>
    <row r="33" spans="1:16" x14ac:dyDescent="0.2">
      <c r="A33" s="2">
        <v>42370</v>
      </c>
      <c r="B33">
        <v>147</v>
      </c>
      <c r="C33">
        <v>4</v>
      </c>
      <c r="D33">
        <v>6</v>
      </c>
      <c r="E33">
        <f t="shared" si="0"/>
        <v>145</v>
      </c>
      <c r="F33" s="5">
        <f t="shared" si="1"/>
        <v>-2</v>
      </c>
      <c r="G33" s="3">
        <f t="shared" si="2"/>
        <v>4.1095890410958902E-2</v>
      </c>
      <c r="H33" s="3">
        <f>(D33)/(($B$33+E33)/2)</f>
        <v>4.1095890410958902E-2</v>
      </c>
      <c r="I33" s="3">
        <f>(D27+D28+D29+D30+D31+D32+D33)/(($B$27+E33)/2)</f>
        <v>0.375</v>
      </c>
      <c r="J33" s="3">
        <f t="shared" si="3"/>
        <v>0.61073825503355705</v>
      </c>
      <c r="K33" s="3">
        <f t="shared" si="4"/>
        <v>0.56375838926174493</v>
      </c>
      <c r="L33">
        <v>6</v>
      </c>
      <c r="M33" s="6"/>
      <c r="P33" s="6"/>
    </row>
    <row r="34" spans="1:16" x14ac:dyDescent="0.2">
      <c r="A34" s="2">
        <v>42401</v>
      </c>
      <c r="B34">
        <v>145</v>
      </c>
      <c r="C34">
        <v>13</v>
      </c>
      <c r="D34">
        <v>9</v>
      </c>
      <c r="E34">
        <f t="shared" si="0"/>
        <v>149</v>
      </c>
      <c r="F34" s="5">
        <f t="shared" si="1"/>
        <v>4</v>
      </c>
      <c r="G34" s="3">
        <f t="shared" si="2"/>
        <v>6.1224489795918366E-2</v>
      </c>
      <c r="H34" s="3">
        <f>(D33+D34)/(($B$33+E34)/2)</f>
        <v>0.10135135135135136</v>
      </c>
      <c r="I34" s="3">
        <f>(D27+D28+D29+D30+D31+D32+D33+D34)/(($B$27+E34)/2)</f>
        <v>0.42857142857142855</v>
      </c>
      <c r="J34" s="3">
        <f t="shared" si="3"/>
        <v>0.60927152317880795</v>
      </c>
      <c r="K34" s="3">
        <f t="shared" si="4"/>
        <v>0.55629139072847678</v>
      </c>
      <c r="L34">
        <v>8</v>
      </c>
      <c r="M34" s="6">
        <v>1</v>
      </c>
      <c r="P34" s="6"/>
    </row>
    <row r="35" spans="1:16" x14ac:dyDescent="0.2">
      <c r="A35" s="2">
        <v>42430</v>
      </c>
      <c r="B35">
        <v>149</v>
      </c>
      <c r="C35">
        <v>14</v>
      </c>
      <c r="D35">
        <v>13</v>
      </c>
      <c r="E35">
        <f t="shared" si="0"/>
        <v>150</v>
      </c>
      <c r="F35" s="5">
        <f t="shared" si="1"/>
        <v>1</v>
      </c>
      <c r="G35" s="3">
        <f t="shared" si="2"/>
        <v>8.6956521739130432E-2</v>
      </c>
      <c r="H35" s="3">
        <f>(D33+D34+D35)/(($B$33+E35)/2)</f>
        <v>0.18855218855218855</v>
      </c>
      <c r="I35" s="3">
        <f>(D27+D28+D29+D30+D31+D32+D33+D34+D35)/(($B$27+E35)/2)</f>
        <v>0.51132686084142398</v>
      </c>
      <c r="J35" s="3">
        <f t="shared" si="3"/>
        <v>0.6384364820846905</v>
      </c>
      <c r="K35" s="3">
        <f t="shared" si="4"/>
        <v>0.59283387622149841</v>
      </c>
      <c r="L35">
        <v>13</v>
      </c>
      <c r="M35" s="6"/>
      <c r="P35" s="6"/>
    </row>
    <row r="36" spans="1:16" x14ac:dyDescent="0.2">
      <c r="A36" s="2">
        <v>42461</v>
      </c>
      <c r="B36">
        <v>150</v>
      </c>
      <c r="C36">
        <v>9</v>
      </c>
      <c r="D36">
        <v>11</v>
      </c>
      <c r="E36">
        <f t="shared" si="0"/>
        <v>148</v>
      </c>
      <c r="F36" s="5">
        <f t="shared" si="1"/>
        <v>-2</v>
      </c>
      <c r="G36" s="3">
        <f t="shared" si="2"/>
        <v>7.3825503355704702E-2</v>
      </c>
      <c r="H36" s="3">
        <f>(D33+D34+D35+D36)/(($B$33+E36)/2)</f>
        <v>0.26440677966101694</v>
      </c>
      <c r="I36" s="3">
        <f>(D27+D28+D29+D30+D31+D32+D33+D34+D35+D36)/(($B$27+E36)/2)</f>
        <v>0.58631921824104238</v>
      </c>
      <c r="J36" s="3">
        <f>(D25+D26+D27+D28+D29+D30+D31+D32+D33+D34+D35+D36)/((B25+E36)/2)</f>
        <v>0.68181818181818177</v>
      </c>
      <c r="K36" s="3">
        <f t="shared" si="4"/>
        <v>0.63636363636363635</v>
      </c>
      <c r="L36">
        <v>11</v>
      </c>
      <c r="P36" s="6"/>
    </row>
    <row r="37" spans="1:16" x14ac:dyDescent="0.2">
      <c r="A37" s="2">
        <v>42491</v>
      </c>
      <c r="B37">
        <v>148</v>
      </c>
      <c r="C37">
        <v>15</v>
      </c>
      <c r="D37">
        <v>9</v>
      </c>
      <c r="E37">
        <f t="shared" si="0"/>
        <v>154</v>
      </c>
      <c r="F37" s="5">
        <f t="shared" si="1"/>
        <v>6</v>
      </c>
      <c r="G37" s="3">
        <f t="shared" si="2"/>
        <v>5.9602649006622516E-2</v>
      </c>
      <c r="H37" s="3">
        <f>(D33+D34+D35+D36+D37)/(($B$33+E37)/2)</f>
        <v>0.31893687707641194</v>
      </c>
      <c r="I37" s="3">
        <f>(D27+D28+D29+D30+D31+D32+D33+D34+D35+D36+D37)/(($B$27+E37)/2)</f>
        <v>0.63258785942492013</v>
      </c>
      <c r="J37" s="3">
        <f>(D26+D27+D28+D29+D30+D31+D32+D33+D34+D35+D36+D37)/((B26+E37)/2)</f>
        <v>0.67936507936507939</v>
      </c>
      <c r="K37" s="3">
        <f t="shared" si="4"/>
        <v>0.62222222222222223</v>
      </c>
      <c r="L37">
        <v>7</v>
      </c>
      <c r="M37">
        <v>2</v>
      </c>
      <c r="P37" s="6"/>
    </row>
    <row r="38" spans="1:16" x14ac:dyDescent="0.2">
      <c r="A38" s="2">
        <v>42522</v>
      </c>
      <c r="B38">
        <v>154</v>
      </c>
      <c r="C38">
        <v>12</v>
      </c>
      <c r="D38">
        <v>8</v>
      </c>
      <c r="E38">
        <f t="shared" si="0"/>
        <v>158</v>
      </c>
      <c r="F38" s="5">
        <f t="shared" si="1"/>
        <v>4</v>
      </c>
      <c r="G38" s="3">
        <f t="shared" si="2"/>
        <v>5.128205128205128E-2</v>
      </c>
      <c r="H38" s="3">
        <f>(D33+D34+D35+D36+D37+D38)/(($B$33+E38)/2)</f>
        <v>0.36721311475409835</v>
      </c>
      <c r="I38" s="3">
        <f>(D27+D28+D29+D30+D31+D32+D33+D34+D35+D36+D37+D38)/(($B$27+E38)/2)</f>
        <v>0.67507886435331232</v>
      </c>
      <c r="J38" s="3">
        <f>(D27+D28+D29+D30+D31+D32+D33+D34+D35+D36+D37+D38)/((B27+E38)/2)</f>
        <v>0.67507886435331232</v>
      </c>
      <c r="K38" s="3">
        <f t="shared" si="4"/>
        <v>0.6182965299684543</v>
      </c>
      <c r="L38">
        <v>7</v>
      </c>
      <c r="M38">
        <v>1</v>
      </c>
      <c r="P38" s="6"/>
    </row>
    <row r="39" spans="1:16" x14ac:dyDescent="0.2">
      <c r="A39" s="2">
        <v>42552</v>
      </c>
      <c r="B39">
        <v>158</v>
      </c>
      <c r="C39">
        <v>10</v>
      </c>
      <c r="D39">
        <v>13</v>
      </c>
      <c r="E39">
        <f t="shared" si="0"/>
        <v>155</v>
      </c>
      <c r="F39" s="5">
        <f t="shared" si="1"/>
        <v>-3</v>
      </c>
      <c r="G39" s="3">
        <f t="shared" si="2"/>
        <v>8.3067092651757185E-2</v>
      </c>
      <c r="H39" s="3">
        <f>(D33+D34+D35+D36+D37+D38+D39)/(($B$33+E39)/2)</f>
        <v>0.45695364238410596</v>
      </c>
      <c r="I39" s="3">
        <f>D39/(($B$39+E39)/2)</f>
        <v>8.3067092651757185E-2</v>
      </c>
      <c r="J39" s="3">
        <f t="shared" ref="J39:J86" si="5">(D28+D29+D30+D31+D32+D33+D34+D35+D36+D37+D38+D39)/((B28+E39)/2)</f>
        <v>0.71565495207667729</v>
      </c>
      <c r="K39" s="3">
        <f t="shared" si="4"/>
        <v>0.65175718849840258</v>
      </c>
      <c r="L39">
        <v>11</v>
      </c>
      <c r="M39">
        <v>2</v>
      </c>
      <c r="P39" s="6"/>
    </row>
    <row r="40" spans="1:16" x14ac:dyDescent="0.2">
      <c r="A40" s="2">
        <v>42583</v>
      </c>
      <c r="B40">
        <v>155</v>
      </c>
      <c r="C40">
        <v>7</v>
      </c>
      <c r="D40">
        <v>5</v>
      </c>
      <c r="E40">
        <f t="shared" si="0"/>
        <v>157</v>
      </c>
      <c r="F40" s="5">
        <f t="shared" si="1"/>
        <v>2</v>
      </c>
      <c r="G40" s="3">
        <f t="shared" si="2"/>
        <v>3.2051282051282048E-2</v>
      </c>
      <c r="H40" s="3">
        <f>(D33+D34+D35+D36+D37+D38+D39+D40)/(($B$33+E40)/2)</f>
        <v>0.48684210526315791</v>
      </c>
      <c r="I40" s="3">
        <f>(D39+D40)/(($B$39+E40)/2)</f>
        <v>0.11428571428571428</v>
      </c>
      <c r="J40" s="3">
        <f t="shared" si="5"/>
        <v>0.66666666666666663</v>
      </c>
      <c r="K40" s="3">
        <f t="shared" si="4"/>
        <v>0.60897435897435892</v>
      </c>
      <c r="L40">
        <v>5</v>
      </c>
      <c r="P40" s="6"/>
    </row>
    <row r="41" spans="1:16" x14ac:dyDescent="0.2">
      <c r="A41" s="2">
        <v>42614</v>
      </c>
      <c r="B41">
        <v>157</v>
      </c>
      <c r="C41">
        <v>6</v>
      </c>
      <c r="D41">
        <v>7</v>
      </c>
      <c r="E41">
        <f t="shared" si="0"/>
        <v>156</v>
      </c>
      <c r="F41" s="5">
        <f t="shared" si="1"/>
        <v>-1</v>
      </c>
      <c r="G41" s="3">
        <f t="shared" si="2"/>
        <v>4.472843450479233E-2</v>
      </c>
      <c r="H41" s="3">
        <f>(D33+D34+D35+D36+D37+D38+D39+D40+D41)/(($B$33+E41)/2)</f>
        <v>0.53465346534653468</v>
      </c>
      <c r="I41" s="3">
        <f>(D39+D40+D41)/(($B$39+E41)/2)</f>
        <v>0.15923566878980891</v>
      </c>
      <c r="J41" s="3">
        <f t="shared" si="5"/>
        <v>0.66242038216560506</v>
      </c>
      <c r="K41" s="3">
        <f t="shared" si="4"/>
        <v>0.61146496815286622</v>
      </c>
      <c r="L41">
        <v>7</v>
      </c>
      <c r="P41" s="6"/>
    </row>
    <row r="42" spans="1:16" x14ac:dyDescent="0.2">
      <c r="A42" s="2">
        <v>42644</v>
      </c>
      <c r="B42">
        <v>156</v>
      </c>
      <c r="C42">
        <v>9</v>
      </c>
      <c r="D42">
        <v>7</v>
      </c>
      <c r="E42">
        <f t="shared" si="0"/>
        <v>158</v>
      </c>
      <c r="F42" s="5">
        <f t="shared" si="1"/>
        <v>2</v>
      </c>
      <c r="G42" s="3">
        <f t="shared" si="2"/>
        <v>4.4585987261146494E-2</v>
      </c>
      <c r="H42" s="3">
        <f>(D33+D34+D35+D36+D37+D38+D39+D40+D41+D42)/(($B$33+E42)/2)</f>
        <v>0.57704918032786889</v>
      </c>
      <c r="I42" s="3">
        <f>(D39+D40+D41+D42)/(($B$39+E42)/2)</f>
        <v>0.20253164556962025</v>
      </c>
      <c r="J42" s="3">
        <f t="shared" si="5"/>
        <v>0.64935064935064934</v>
      </c>
      <c r="K42" s="3">
        <f t="shared" si="4"/>
        <v>0.60389610389610393</v>
      </c>
      <c r="L42">
        <v>7</v>
      </c>
      <c r="P42" s="6"/>
    </row>
    <row r="43" spans="1:16" x14ac:dyDescent="0.2">
      <c r="A43" s="2">
        <v>42675</v>
      </c>
      <c r="B43">
        <v>158</v>
      </c>
      <c r="C43">
        <v>5</v>
      </c>
      <c r="D43">
        <v>8</v>
      </c>
      <c r="E43">
        <f t="shared" si="0"/>
        <v>155</v>
      </c>
      <c r="F43" s="5">
        <f t="shared" si="1"/>
        <v>-3</v>
      </c>
      <c r="G43" s="3">
        <f t="shared" si="2"/>
        <v>5.1118210862619806E-2</v>
      </c>
      <c r="H43" s="3">
        <f>(D33+D34+D35+D36+D37+D38+D39+D40+D41+D42+D43)/(($B$33+E43)/2)</f>
        <v>0.63576158940397354</v>
      </c>
      <c r="I43" s="3">
        <f>(D39+D40+D41+D42+D43)/(($B$39+E43)/2)</f>
        <v>0.25559105431309903</v>
      </c>
      <c r="J43" s="3">
        <f t="shared" si="5"/>
        <v>0.67540983606557381</v>
      </c>
      <c r="K43" s="3">
        <f t="shared" si="4"/>
        <v>0.61639344262295082</v>
      </c>
      <c r="L43">
        <v>6</v>
      </c>
      <c r="M43">
        <v>2</v>
      </c>
      <c r="P43" s="6"/>
    </row>
    <row r="44" spans="1:16" x14ac:dyDescent="0.2">
      <c r="A44" s="2">
        <v>42705</v>
      </c>
      <c r="B44">
        <v>155</v>
      </c>
      <c r="C44">
        <v>6</v>
      </c>
      <c r="D44">
        <v>8</v>
      </c>
      <c r="E44">
        <f t="shared" si="0"/>
        <v>153</v>
      </c>
      <c r="F44" s="5">
        <f t="shared" si="1"/>
        <v>-2</v>
      </c>
      <c r="G44" s="3">
        <f t="shared" si="2"/>
        <v>5.1948051948051951E-2</v>
      </c>
      <c r="H44" s="3">
        <f>(D33+D34+D35+D36+D37+D38+D39+D40+D41+D42+D43+D44)/(($B$33+E44)/2)</f>
        <v>0.69333333333333336</v>
      </c>
      <c r="I44" s="3">
        <f>(D39+D40+D41+D42+D43+D44)/(($B$39+E44)/2)</f>
        <v>0.3086816720257235</v>
      </c>
      <c r="J44" s="3">
        <f t="shared" si="5"/>
        <v>0.69333333333333336</v>
      </c>
      <c r="K44" s="3">
        <f t="shared" si="4"/>
        <v>0.64</v>
      </c>
      <c r="L44">
        <v>8</v>
      </c>
      <c r="P44" s="6"/>
    </row>
    <row r="45" spans="1:16" x14ac:dyDescent="0.2">
      <c r="A45" s="2">
        <v>42736</v>
      </c>
      <c r="B45">
        <v>153</v>
      </c>
      <c r="C45">
        <v>6</v>
      </c>
      <c r="D45">
        <v>3</v>
      </c>
      <c r="E45">
        <f t="shared" si="0"/>
        <v>156</v>
      </c>
      <c r="F45" s="5">
        <f t="shared" si="1"/>
        <v>3</v>
      </c>
      <c r="G45" s="3">
        <f t="shared" si="2"/>
        <v>1.9417475728155338E-2</v>
      </c>
      <c r="H45" s="3">
        <f>(D45)/(($B$45+E45)/2)</f>
        <v>1.9417475728155338E-2</v>
      </c>
      <c r="I45" s="3">
        <f>(D39+D40+D41+D42+D43+D44+D45)/(($B$39+E45)/2)</f>
        <v>0.32484076433121017</v>
      </c>
      <c r="J45" s="3">
        <f t="shared" si="5"/>
        <v>0.67109634551495012</v>
      </c>
      <c r="K45" s="3">
        <f t="shared" si="4"/>
        <v>0.61129568106312293</v>
      </c>
      <c r="L45">
        <v>2</v>
      </c>
      <c r="M45">
        <v>1</v>
      </c>
    </row>
    <row r="46" spans="1:16" x14ac:dyDescent="0.2">
      <c r="A46" s="2">
        <v>42767</v>
      </c>
      <c r="B46">
        <v>156</v>
      </c>
      <c r="C46">
        <v>4</v>
      </c>
      <c r="D46">
        <v>5</v>
      </c>
      <c r="E46">
        <f t="shared" si="0"/>
        <v>155</v>
      </c>
      <c r="F46" s="5">
        <f t="shared" si="1"/>
        <v>-1</v>
      </c>
      <c r="G46" s="3">
        <f t="shared" si="2"/>
        <v>3.215434083601286E-2</v>
      </c>
      <c r="H46" s="3">
        <f>(D45+D46)/(($B$45+E46)/2)</f>
        <v>5.1948051948051951E-2</v>
      </c>
      <c r="I46" s="3">
        <f>(D39+D40+D41+D42+D43+D44+D45+D46)/(($B$39+E46)/2)</f>
        <v>0.35782747603833864</v>
      </c>
      <c r="J46" s="3">
        <f t="shared" si="5"/>
        <v>0.63815789473684215</v>
      </c>
      <c r="K46" s="3">
        <f t="shared" si="4"/>
        <v>0.58552631578947367</v>
      </c>
      <c r="L46">
        <v>5</v>
      </c>
      <c r="P46" s="6"/>
    </row>
    <row r="47" spans="1:16" x14ac:dyDescent="0.2">
      <c r="A47" s="2">
        <v>42795</v>
      </c>
      <c r="B47">
        <v>155</v>
      </c>
      <c r="C47">
        <v>14</v>
      </c>
      <c r="D47">
        <v>11</v>
      </c>
      <c r="E47">
        <f t="shared" si="0"/>
        <v>158</v>
      </c>
      <c r="F47" s="5">
        <f t="shared" si="1"/>
        <v>3</v>
      </c>
      <c r="G47" s="3">
        <f t="shared" si="2"/>
        <v>7.0287539936102233E-2</v>
      </c>
      <c r="H47" s="3">
        <f>(D45+D46+D47)/(($B$45+E47)/2)</f>
        <v>0.12218649517684887</v>
      </c>
      <c r="I47" s="3">
        <f>(D39+D40+D41+D42+D43+D44+D45+D46+D47)/(($B$39+E47)/2)</f>
        <v>0.42405063291139239</v>
      </c>
      <c r="J47" s="3">
        <f t="shared" si="5"/>
        <v>0.61688311688311692</v>
      </c>
      <c r="K47" s="3">
        <f t="shared" si="4"/>
        <v>0.56493506493506496</v>
      </c>
      <c r="L47">
        <v>11</v>
      </c>
      <c r="P47" s="6"/>
    </row>
    <row r="48" spans="1:16" x14ac:dyDescent="0.2">
      <c r="A48" s="2">
        <v>42826</v>
      </c>
      <c r="B48">
        <v>158</v>
      </c>
      <c r="C48">
        <v>8</v>
      </c>
      <c r="D48">
        <v>11</v>
      </c>
      <c r="E48">
        <f t="shared" si="0"/>
        <v>155</v>
      </c>
      <c r="F48" s="5">
        <f t="shared" si="1"/>
        <v>-3</v>
      </c>
      <c r="G48" s="3">
        <f t="shared" si="2"/>
        <v>7.0287539936102233E-2</v>
      </c>
      <c r="H48" s="3">
        <f>(D45+D46+D47+D48)/(($B$45+E48)/2)</f>
        <v>0.19480519480519481</v>
      </c>
      <c r="I48" s="3">
        <f>(D39+D40+D41+D42+D43+D44+D45+D46+D47+D48)/(($B$39+E48)/2)</f>
        <v>0.49840255591054311</v>
      </c>
      <c r="J48" s="3">
        <f t="shared" si="5"/>
        <v>0.6270627062706271</v>
      </c>
      <c r="K48" s="3">
        <f t="shared" si="4"/>
        <v>0.57425742574257421</v>
      </c>
      <c r="L48">
        <v>11</v>
      </c>
      <c r="P48" s="6"/>
    </row>
    <row r="49" spans="1:16" x14ac:dyDescent="0.2">
      <c r="A49" s="2">
        <v>42856</v>
      </c>
      <c r="B49">
        <v>155</v>
      </c>
      <c r="C49">
        <v>11</v>
      </c>
      <c r="D49">
        <v>5</v>
      </c>
      <c r="E49">
        <f t="shared" si="0"/>
        <v>161</v>
      </c>
      <c r="F49" s="5">
        <f t="shared" si="1"/>
        <v>6</v>
      </c>
      <c r="G49" s="3">
        <f t="shared" si="2"/>
        <v>3.1645569620253167E-2</v>
      </c>
      <c r="H49" s="3">
        <f>(D45+D46+D47+D48+D49)/(($B$45+E49)/2)</f>
        <v>0.22292993630573249</v>
      </c>
      <c r="I49" s="3">
        <f>(D39+D40+D41+D42+D43+D44+D45+D46+D47+D48+D49)/(($B$39+E49)/2)</f>
        <v>0.52037617554858939</v>
      </c>
      <c r="J49" s="3">
        <f t="shared" si="5"/>
        <v>0.57777777777777772</v>
      </c>
      <c r="K49" s="3">
        <f t="shared" si="4"/>
        <v>0.53968253968253965</v>
      </c>
      <c r="L49">
        <v>5</v>
      </c>
      <c r="P49" s="6"/>
    </row>
    <row r="50" spans="1:16" x14ac:dyDescent="0.2">
      <c r="A50" s="2">
        <v>42887</v>
      </c>
      <c r="B50">
        <v>161</v>
      </c>
      <c r="C50">
        <v>1</v>
      </c>
      <c r="D50">
        <v>6</v>
      </c>
      <c r="E50">
        <f t="shared" si="0"/>
        <v>156</v>
      </c>
      <c r="F50" s="5">
        <f t="shared" si="1"/>
        <v>-5</v>
      </c>
      <c r="G50" s="3">
        <f t="shared" si="2"/>
        <v>3.7854889589905363E-2</v>
      </c>
      <c r="H50" s="3">
        <f>(D45+D46+D47+D48+D49+D50)/(($B$45+E50)/2)</f>
        <v>0.26537216828478966</v>
      </c>
      <c r="I50" s="3">
        <f>(D39+D40+D41+D42+D43+D44+D45+D46+D47+D48+D49+D50)/(($B$39+E50)/2)</f>
        <v>0.56687898089171973</v>
      </c>
      <c r="J50" s="3">
        <f t="shared" si="5"/>
        <v>0.56687898089171973</v>
      </c>
      <c r="K50" s="3">
        <f t="shared" si="4"/>
        <v>0.53503184713375795</v>
      </c>
      <c r="L50">
        <v>6</v>
      </c>
      <c r="P50" s="6"/>
    </row>
    <row r="51" spans="1:16" x14ac:dyDescent="0.2">
      <c r="A51" s="2">
        <v>42917</v>
      </c>
      <c r="B51">
        <v>155</v>
      </c>
      <c r="C51">
        <v>11</v>
      </c>
      <c r="D51">
        <v>4</v>
      </c>
      <c r="E51">
        <f t="shared" si="0"/>
        <v>162</v>
      </c>
      <c r="F51" s="5">
        <f t="shared" si="1"/>
        <v>7</v>
      </c>
      <c r="G51" s="3">
        <f t="shared" si="2"/>
        <v>2.5236593059936908E-2</v>
      </c>
      <c r="H51" s="3">
        <f>(D45+D46+D47+D48+D49+D50+D51)/(($B$45+E51)/2)</f>
        <v>0.2857142857142857</v>
      </c>
      <c r="I51" s="3">
        <f>D51/(($B$51+E51)/2)</f>
        <v>2.5236593059936908E-2</v>
      </c>
      <c r="J51" s="3">
        <f t="shared" si="5"/>
        <v>0.50473186119873814</v>
      </c>
      <c r="K51" s="3">
        <f t="shared" si="4"/>
        <v>0.48580441640378547</v>
      </c>
      <c r="L51">
        <v>4</v>
      </c>
      <c r="P51" s="6"/>
    </row>
    <row r="52" spans="1:16" x14ac:dyDescent="0.2">
      <c r="A52" s="2">
        <v>42948</v>
      </c>
      <c r="B52">
        <v>162.5</v>
      </c>
      <c r="C52">
        <v>2</v>
      </c>
      <c r="D52">
        <v>6</v>
      </c>
      <c r="E52">
        <f t="shared" si="0"/>
        <v>158.5</v>
      </c>
      <c r="F52" s="5">
        <f t="shared" si="1"/>
        <v>-4</v>
      </c>
      <c r="G52" s="3">
        <f t="shared" si="2"/>
        <v>3.7383177570093455E-2</v>
      </c>
      <c r="H52" s="3">
        <f>(D45+D46+D47+D48+D49+D50+D51+D52)/(($B$45+E52)/2)</f>
        <v>0.3274478330658106</v>
      </c>
      <c r="I52" s="3">
        <f>(D51+D52)/(($B$51+E52)/2)</f>
        <v>6.3795853269537475E-2</v>
      </c>
      <c r="J52" s="3">
        <f t="shared" si="5"/>
        <v>0.51347068145800312</v>
      </c>
      <c r="K52" s="3">
        <f t="shared" si="4"/>
        <v>0.48811410459587956</v>
      </c>
      <c r="L52">
        <v>5</v>
      </c>
      <c r="M52">
        <v>1</v>
      </c>
      <c r="P52" s="6"/>
    </row>
    <row r="53" spans="1:16" x14ac:dyDescent="0.2">
      <c r="A53" s="2">
        <v>42979</v>
      </c>
      <c r="B53">
        <v>158.5</v>
      </c>
      <c r="C53">
        <v>4</v>
      </c>
      <c r="D53">
        <v>5.5</v>
      </c>
      <c r="E53">
        <f t="shared" si="0"/>
        <v>157</v>
      </c>
      <c r="F53" s="5">
        <f t="shared" si="1"/>
        <v>-1.5</v>
      </c>
      <c r="G53" s="3">
        <f t="shared" si="2"/>
        <v>3.486529318541997E-2</v>
      </c>
      <c r="H53" s="3">
        <f>(D45+D46+D47+D48+D49+D50+D51+D52+D53)/(($B$45+E53)/2)</f>
        <v>0.36451612903225805</v>
      </c>
      <c r="I53" s="3">
        <f>(D51+D52+D53)/(($B$51+E53)/2)</f>
        <v>9.9358974358974353E-2</v>
      </c>
      <c r="J53" s="3">
        <f t="shared" si="5"/>
        <v>0.50798722044728439</v>
      </c>
      <c r="K53" s="3">
        <f t="shared" si="4"/>
        <v>0.48242811501597443</v>
      </c>
      <c r="L53">
        <v>5.5</v>
      </c>
      <c r="P53" s="6"/>
    </row>
    <row r="54" spans="1:16" x14ac:dyDescent="0.2">
      <c r="A54" s="2">
        <v>43009</v>
      </c>
      <c r="B54">
        <v>157</v>
      </c>
      <c r="C54">
        <v>2</v>
      </c>
      <c r="D54">
        <v>8.5</v>
      </c>
      <c r="E54">
        <f t="shared" si="0"/>
        <v>150.5</v>
      </c>
      <c r="F54" s="5">
        <f t="shared" si="1"/>
        <v>-6.5</v>
      </c>
      <c r="G54" s="3">
        <f t="shared" si="2"/>
        <v>5.5284552845528454E-2</v>
      </c>
      <c r="H54" s="3">
        <f>(D45+D46+D47+D48+D49+D50+D51+D52+D53+D54)/(($B$45+E54)/2)</f>
        <v>0.42833607907742999</v>
      </c>
      <c r="I54" s="3">
        <f>(D51+D52+D53+D54)/(($B$51+E54)/2)</f>
        <v>0.15711947626841244</v>
      </c>
      <c r="J54" s="3">
        <f t="shared" si="5"/>
        <v>0.52512155591572118</v>
      </c>
      <c r="K54" s="3">
        <f t="shared" si="4"/>
        <v>0.49270664505672607</v>
      </c>
      <c r="L54">
        <v>7.5</v>
      </c>
      <c r="M54">
        <v>1</v>
      </c>
      <c r="P54" s="6"/>
    </row>
    <row r="55" spans="1:16" x14ac:dyDescent="0.2">
      <c r="A55" s="2">
        <v>43040</v>
      </c>
      <c r="B55">
        <v>150.5</v>
      </c>
      <c r="C55">
        <v>5</v>
      </c>
      <c r="D55">
        <v>7</v>
      </c>
      <c r="E55">
        <f t="shared" si="0"/>
        <v>148.5</v>
      </c>
      <c r="F55" s="5">
        <f t="shared" si="1"/>
        <v>-2</v>
      </c>
      <c r="G55" s="3">
        <f t="shared" si="2"/>
        <v>4.6822742474916385E-2</v>
      </c>
      <c r="H55" s="3">
        <f>(D45+D46+D47+D48+D49+D50+D51+D52+D53+D54+D55)/(($B$45+E55)/2)</f>
        <v>0.47761194029850745</v>
      </c>
      <c r="I55" s="3">
        <f>(D51+D52+D53+D54+D55)/(($B$51+E55)/2)</f>
        <v>0.2042833607907743</v>
      </c>
      <c r="J55" s="3">
        <f t="shared" si="5"/>
        <v>0.52718286655683688</v>
      </c>
      <c r="K55" s="3">
        <f t="shared" si="4"/>
        <v>0.5074135090609555</v>
      </c>
      <c r="L55">
        <v>7</v>
      </c>
      <c r="P55" s="6"/>
    </row>
    <row r="56" spans="1:16" x14ac:dyDescent="0.2">
      <c r="A56" s="2">
        <v>43070</v>
      </c>
      <c r="B56">
        <v>148.5</v>
      </c>
      <c r="C56">
        <v>8</v>
      </c>
      <c r="D56">
        <v>11</v>
      </c>
      <c r="E56">
        <f t="shared" si="0"/>
        <v>145.5</v>
      </c>
      <c r="F56" s="5">
        <f t="shared" si="1"/>
        <v>-3</v>
      </c>
      <c r="G56" s="3">
        <f t="shared" si="2"/>
        <v>7.4829931972789115E-2</v>
      </c>
      <c r="H56" s="3">
        <f>(D45+D46+D47+D48+D49+D50+D51+D52+D53+D54+D55+D56)/(($B$45+E56)/2)</f>
        <v>0.55611390284757123</v>
      </c>
      <c r="I56" s="3">
        <f>(D51+D52+D53+D54+D55+D56)/(($B$51+E56)/2)</f>
        <v>0.27953410981697169</v>
      </c>
      <c r="J56" s="3">
        <f t="shared" si="5"/>
        <v>0.55611390284757123</v>
      </c>
      <c r="K56" s="3">
        <f t="shared" si="4"/>
        <v>0.53601340033500833</v>
      </c>
      <c r="L56">
        <v>11</v>
      </c>
      <c r="P56" s="6"/>
    </row>
    <row r="57" spans="1:16" x14ac:dyDescent="0.2">
      <c r="A57" s="2">
        <v>43101</v>
      </c>
      <c r="B57">
        <v>145.5</v>
      </c>
      <c r="C57">
        <v>9.5</v>
      </c>
      <c r="D57">
        <v>8.5</v>
      </c>
      <c r="E57">
        <f t="shared" si="0"/>
        <v>146.5</v>
      </c>
      <c r="F57" s="5">
        <f t="shared" si="1"/>
        <v>1</v>
      </c>
      <c r="G57" s="3">
        <f t="shared" si="2"/>
        <v>5.8219178082191778E-2</v>
      </c>
      <c r="H57" s="3">
        <f>(D57)/(($B$57+E57)/2)</f>
        <v>5.8219178082191778E-2</v>
      </c>
      <c r="I57" s="3">
        <f>(D51+D52+D53+D54+D55+D56+D57)/(($B$51+E57)/2)</f>
        <v>0.33499170812603646</v>
      </c>
      <c r="J57" s="3">
        <f t="shared" si="5"/>
        <v>0.58512396694214874</v>
      </c>
      <c r="K57" s="3">
        <f t="shared" si="4"/>
        <v>0.57190082644628104</v>
      </c>
      <c r="L57">
        <v>8.5</v>
      </c>
      <c r="P57" s="6"/>
    </row>
    <row r="58" spans="1:16" x14ac:dyDescent="0.2">
      <c r="A58" s="9">
        <v>43132</v>
      </c>
      <c r="B58" s="10">
        <v>146.5</v>
      </c>
      <c r="C58" s="10">
        <v>17</v>
      </c>
      <c r="D58" s="10">
        <v>19.5</v>
      </c>
      <c r="E58" s="10">
        <f t="shared" si="0"/>
        <v>144</v>
      </c>
      <c r="F58" s="11">
        <f t="shared" si="1"/>
        <v>-2.5</v>
      </c>
      <c r="G58" s="12">
        <f t="shared" si="2"/>
        <v>0.13425129087779691</v>
      </c>
      <c r="H58" s="12">
        <f>(D57+D58)/(($B$57+E58)/2)</f>
        <v>0.19343696027633853</v>
      </c>
      <c r="I58" s="12">
        <f>(D51+D52+D53+D54+D55+D56+D57+D58)/(($B$51+E58)/2)</f>
        <v>0.4682274247491639</v>
      </c>
      <c r="J58" s="12">
        <f t="shared" si="5"/>
        <v>0.68896321070234112</v>
      </c>
      <c r="K58" s="12">
        <f t="shared" si="4"/>
        <v>0.67558528428093645</v>
      </c>
      <c r="L58" s="10">
        <v>19.5</v>
      </c>
      <c r="M58" s="10"/>
      <c r="O58" s="6"/>
      <c r="P58" s="6" t="s">
        <v>14</v>
      </c>
    </row>
    <row r="59" spans="1:16" x14ac:dyDescent="0.2">
      <c r="A59" s="9">
        <v>43160</v>
      </c>
      <c r="B59" s="10">
        <v>144</v>
      </c>
      <c r="C59" s="10">
        <v>30</v>
      </c>
      <c r="D59" s="10">
        <v>28</v>
      </c>
      <c r="E59" s="10">
        <f t="shared" si="0"/>
        <v>146</v>
      </c>
      <c r="F59" s="11">
        <f t="shared" si="1"/>
        <v>2</v>
      </c>
      <c r="G59" s="12">
        <f t="shared" si="2"/>
        <v>0.19310344827586207</v>
      </c>
      <c r="H59" s="12">
        <f>(D57+D58+D59)/(($B$57+E59)/2)</f>
        <v>0.38421955403087477</v>
      </c>
      <c r="I59" s="12">
        <f>(D51+D52+D53+D54+D55+D56+D57+D58+D59)/(($B$51+E59)/2)</f>
        <v>0.65116279069767447</v>
      </c>
      <c r="J59" s="12">
        <f t="shared" si="5"/>
        <v>0.78947368421052633</v>
      </c>
      <c r="K59" s="12">
        <f t="shared" si="4"/>
        <v>0.77631578947368418</v>
      </c>
      <c r="L59" s="10">
        <v>28</v>
      </c>
      <c r="M59" s="10"/>
      <c r="O59" s="6"/>
      <c r="P59" s="6" t="s">
        <v>14</v>
      </c>
    </row>
    <row r="60" spans="1:16" x14ac:dyDescent="0.2">
      <c r="A60" s="2">
        <v>43191</v>
      </c>
      <c r="B60">
        <v>146</v>
      </c>
      <c r="C60">
        <v>17</v>
      </c>
      <c r="D60">
        <v>4</v>
      </c>
      <c r="E60">
        <f t="shared" si="0"/>
        <v>159</v>
      </c>
      <c r="F60" s="5">
        <f t="shared" si="1"/>
        <v>13</v>
      </c>
      <c r="G60" s="3">
        <f t="shared" si="2"/>
        <v>2.6229508196721311E-2</v>
      </c>
      <c r="H60" s="3">
        <f>(D57+D58+D59+D60)/(($B$57+E60)/2)</f>
        <v>0.39408866995073893</v>
      </c>
      <c r="I60" s="3">
        <f>(D51+D52+D53+D54+D55+D56+D57+D58+D59+D60)/(($B$51+E60)/2)</f>
        <v>0.64968152866242035</v>
      </c>
      <c r="J60" s="3">
        <f t="shared" si="5"/>
        <v>0.71974522292993626</v>
      </c>
      <c r="K60" s="3">
        <f t="shared" si="4"/>
        <v>0.70700636942675155</v>
      </c>
      <c r="L60">
        <v>4</v>
      </c>
      <c r="P60" s="6"/>
    </row>
    <row r="61" spans="1:16" x14ac:dyDescent="0.2">
      <c r="A61" s="2">
        <v>43221</v>
      </c>
      <c r="B61">
        <v>159</v>
      </c>
      <c r="C61">
        <v>1</v>
      </c>
      <c r="D61">
        <v>9</v>
      </c>
      <c r="E61">
        <f t="shared" si="0"/>
        <v>151</v>
      </c>
      <c r="F61" s="5">
        <f t="shared" si="1"/>
        <v>-8</v>
      </c>
      <c r="G61" s="3">
        <f t="shared" si="2"/>
        <v>5.8064516129032261E-2</v>
      </c>
      <c r="H61" s="3">
        <f>(D57+D58+D59+D60+D61)/(($B$57+E61)/2)</f>
        <v>0.4654300168634064</v>
      </c>
      <c r="I61" s="3">
        <f>(D51+D52+D53+D54+D55+D56+D57+D58+D59+D60+D61)/(($B$51+E61)/2)</f>
        <v>0.72549019607843135</v>
      </c>
      <c r="J61" s="3">
        <f t="shared" si="5"/>
        <v>0.75</v>
      </c>
      <c r="K61" s="3">
        <f t="shared" si="4"/>
        <v>0.73076923076923073</v>
      </c>
      <c r="L61">
        <v>8</v>
      </c>
      <c r="M61">
        <v>1</v>
      </c>
      <c r="P61" s="6"/>
    </row>
    <row r="62" spans="1:16" x14ac:dyDescent="0.2">
      <c r="A62" s="2">
        <v>43252</v>
      </c>
      <c r="B62">
        <v>151</v>
      </c>
      <c r="C62">
        <v>8</v>
      </c>
      <c r="D62">
        <v>7</v>
      </c>
      <c r="E62">
        <f t="shared" si="0"/>
        <v>152</v>
      </c>
      <c r="F62" s="5">
        <f t="shared" si="1"/>
        <v>1</v>
      </c>
      <c r="G62" s="3">
        <f t="shared" si="2"/>
        <v>4.6204620462046202E-2</v>
      </c>
      <c r="H62" s="3">
        <f>(D57+D58+D59+D60+D61+D62)/(($B$57+E62)/2)</f>
        <v>0.51092436974789912</v>
      </c>
      <c r="I62" s="3">
        <f>(D51+D52+D53+D54+D55+D56+D57+D58+D59+D60+D61+D62)/(($B$51+E62)/2)</f>
        <v>0.76872964169381108</v>
      </c>
      <c r="J62" s="3">
        <f t="shared" si="5"/>
        <v>0.76872964169381108</v>
      </c>
      <c r="K62" s="3">
        <f t="shared" si="4"/>
        <v>0.72312703583061888</v>
      </c>
      <c r="L62">
        <v>3</v>
      </c>
      <c r="M62">
        <v>4</v>
      </c>
      <c r="P62" s="6"/>
    </row>
    <row r="63" spans="1:16" x14ac:dyDescent="0.2">
      <c r="A63" s="2">
        <v>43282</v>
      </c>
      <c r="B63">
        <v>152</v>
      </c>
      <c r="C63">
        <v>12.5</v>
      </c>
      <c r="D63">
        <v>9</v>
      </c>
      <c r="E63">
        <f t="shared" si="0"/>
        <v>155.5</v>
      </c>
      <c r="F63" s="5">
        <f t="shared" si="1"/>
        <v>3.5</v>
      </c>
      <c r="G63" s="3">
        <f t="shared" si="2"/>
        <v>5.8536585365853662E-2</v>
      </c>
      <c r="H63" s="3">
        <f>(D57+D58+D59+D60+D61+D62+D63)/(($B$57+E63)/2)</f>
        <v>0.56478405315614622</v>
      </c>
      <c r="I63" s="3">
        <f>(D63)/(($B$63+E63)/2)</f>
        <v>5.8536585365853662E-2</v>
      </c>
      <c r="J63" s="3">
        <f t="shared" si="5"/>
        <v>0.77358490566037741</v>
      </c>
      <c r="K63" s="3">
        <f t="shared" si="4"/>
        <v>0.72955974842767291</v>
      </c>
      <c r="L63">
        <v>9</v>
      </c>
      <c r="P63" s="6"/>
    </row>
    <row r="64" spans="1:16" x14ac:dyDescent="0.2">
      <c r="A64" s="2">
        <v>43313</v>
      </c>
      <c r="B64">
        <v>155.5</v>
      </c>
      <c r="C64">
        <v>6</v>
      </c>
      <c r="D64">
        <v>7.5</v>
      </c>
      <c r="E64">
        <f t="shared" si="0"/>
        <v>154</v>
      </c>
      <c r="F64" s="5">
        <f t="shared" si="1"/>
        <v>-1.5</v>
      </c>
      <c r="G64" s="3">
        <f t="shared" si="2"/>
        <v>4.8465266558966075E-2</v>
      </c>
      <c r="H64" s="3">
        <f>(D57+D58+D59+D60+D61+D62+D63+D64)/(($B$57+E64)/2)</f>
        <v>0.61769616026711183</v>
      </c>
      <c r="I64" s="3">
        <f>(D63+D64)/(($B$63+E64)/2)</f>
        <v>0.10784313725490197</v>
      </c>
      <c r="J64" s="3">
        <f t="shared" si="5"/>
        <v>0.79679999999999995</v>
      </c>
      <c r="K64" s="3">
        <f t="shared" si="4"/>
        <v>0.752</v>
      </c>
      <c r="L64">
        <v>6.5</v>
      </c>
      <c r="M64">
        <v>1</v>
      </c>
      <c r="P64" s="6"/>
    </row>
    <row r="65" spans="1:16" x14ac:dyDescent="0.2">
      <c r="A65" s="2">
        <v>43344</v>
      </c>
      <c r="B65">
        <v>154</v>
      </c>
      <c r="C65">
        <v>8</v>
      </c>
      <c r="D65">
        <v>11</v>
      </c>
      <c r="E65">
        <f t="shared" si="0"/>
        <v>151</v>
      </c>
      <c r="F65" s="5">
        <f t="shared" si="1"/>
        <v>-3</v>
      </c>
      <c r="G65" s="3">
        <f t="shared" si="2"/>
        <v>7.2131147540983612E-2</v>
      </c>
      <c r="H65" s="3">
        <f>(D57+D58+D59+D60+D61+D62+D63+D64+D65)/(($B$57+E65)/2)</f>
        <v>0.69814502529510958</v>
      </c>
      <c r="I65" s="3">
        <f>(D63+D64+D65)/(($B$63+E65)/2)</f>
        <v>0.18151815181518152</v>
      </c>
      <c r="J65" s="3">
        <f t="shared" si="5"/>
        <v>0.8441558441558441</v>
      </c>
      <c r="K65" s="3">
        <f t="shared" si="4"/>
        <v>0.79220779220779225</v>
      </c>
      <c r="L65">
        <v>10</v>
      </c>
      <c r="M65">
        <v>1</v>
      </c>
      <c r="P65" s="6"/>
    </row>
    <row r="66" spans="1:16" x14ac:dyDescent="0.2">
      <c r="A66" s="2">
        <v>43374</v>
      </c>
      <c r="B66">
        <v>151</v>
      </c>
      <c r="C66">
        <v>8</v>
      </c>
      <c r="D66">
        <v>6</v>
      </c>
      <c r="E66">
        <f t="shared" si="0"/>
        <v>153</v>
      </c>
      <c r="F66" s="5">
        <f t="shared" si="1"/>
        <v>2</v>
      </c>
      <c r="G66" s="3">
        <f t="shared" si="2"/>
        <v>3.9473684210526314E-2</v>
      </c>
      <c r="H66" s="3">
        <f>(D57+D58+D59+D60+D61+D62+D63+D64+D65+D66)/(($B$57+E66)/2)</f>
        <v>0.73366834170854267</v>
      </c>
      <c r="I66" s="3">
        <f>(D63+D64+D65+D66)/(($B$63+E66)/2)</f>
        <v>0.21967213114754097</v>
      </c>
      <c r="J66" s="3">
        <f t="shared" si="5"/>
        <v>0.84019769357495877</v>
      </c>
      <c r="K66" s="3">
        <f t="shared" si="4"/>
        <v>0.78088962108731463</v>
      </c>
      <c r="L66">
        <v>4</v>
      </c>
      <c r="M66">
        <v>2</v>
      </c>
      <c r="P66" s="6"/>
    </row>
    <row r="67" spans="1:16" x14ac:dyDescent="0.2">
      <c r="A67" s="2">
        <v>43405</v>
      </c>
      <c r="B67">
        <v>153</v>
      </c>
      <c r="C67">
        <v>3</v>
      </c>
      <c r="D67">
        <v>6</v>
      </c>
      <c r="E67">
        <f t="shared" ref="E67:E86" si="6">B67+C67-D67</f>
        <v>150</v>
      </c>
      <c r="F67" s="5">
        <f t="shared" ref="F67:F86" si="7">C67-D67</f>
        <v>-3</v>
      </c>
      <c r="G67" s="3">
        <f t="shared" ref="G67:G86" si="8">D67/((B67+E67)/2)</f>
        <v>3.9603960396039604E-2</v>
      </c>
      <c r="H67" s="3">
        <f>(D57+D58+D59+D60+D61+D62+D63+D64+D65+D66+D67)/(($B$57+E67)/2)</f>
        <v>0.78172588832487311</v>
      </c>
      <c r="I67" s="3">
        <f>(D63+D64+D65+D66+D67)/(($B$63+E67)/2)</f>
        <v>0.26158940397350994</v>
      </c>
      <c r="J67" s="3">
        <f t="shared" si="5"/>
        <v>0.84757118927973196</v>
      </c>
      <c r="K67" s="3">
        <f t="shared" si="4"/>
        <v>0.78726968174204359</v>
      </c>
      <c r="L67">
        <v>6</v>
      </c>
      <c r="P67" s="6"/>
    </row>
    <row r="68" spans="1:16" x14ac:dyDescent="0.2">
      <c r="A68" s="2">
        <v>43435</v>
      </c>
      <c r="B68">
        <v>150</v>
      </c>
      <c r="C68">
        <v>5.5</v>
      </c>
      <c r="D68">
        <v>8</v>
      </c>
      <c r="E68">
        <f t="shared" si="6"/>
        <v>147.5</v>
      </c>
      <c r="F68" s="5">
        <f t="shared" si="7"/>
        <v>-2.5</v>
      </c>
      <c r="G68" s="3">
        <f t="shared" si="8"/>
        <v>5.378151260504202E-2</v>
      </c>
      <c r="H68" s="3">
        <f>(D57+D58+D59+D60+D61+D62+D63+D64+D65+D66+D67+D68)/(($B$57+E68)/2)</f>
        <v>0.84300341296928327</v>
      </c>
      <c r="I68" s="3">
        <f>(D63+D64+D65+D66+D67+D68)/(($B$63+E68)/2)</f>
        <v>0.31719532554257096</v>
      </c>
      <c r="J68" s="3">
        <f t="shared" si="5"/>
        <v>0.84300341296928327</v>
      </c>
      <c r="K68" s="3">
        <f t="shared" si="4"/>
        <v>0.78156996587030714</v>
      </c>
      <c r="L68">
        <v>8</v>
      </c>
    </row>
    <row r="69" spans="1:16" x14ac:dyDescent="0.2">
      <c r="A69" s="2">
        <v>43466</v>
      </c>
      <c r="B69">
        <v>147.5</v>
      </c>
      <c r="C69">
        <v>19</v>
      </c>
      <c r="D69">
        <v>8</v>
      </c>
      <c r="E69">
        <f t="shared" si="6"/>
        <v>158.5</v>
      </c>
      <c r="F69" s="5">
        <f t="shared" si="7"/>
        <v>11</v>
      </c>
      <c r="G69" s="3">
        <f t="shared" si="8"/>
        <v>5.2287581699346407E-2</v>
      </c>
      <c r="H69" s="3">
        <f>(D69)/(($B$69+E69)/2)</f>
        <v>5.2287581699346407E-2</v>
      </c>
      <c r="I69" s="3">
        <f>(D63+D64+D65+D66+D67+D68+D69)/(($B$63+E69)/2)</f>
        <v>0.35748792270531399</v>
      </c>
      <c r="J69" s="3">
        <f t="shared" si="5"/>
        <v>0.80655737704918029</v>
      </c>
      <c r="K69" s="3">
        <f t="shared" si="4"/>
        <v>0.74098360655737705</v>
      </c>
      <c r="L69">
        <v>7</v>
      </c>
      <c r="M69">
        <v>1</v>
      </c>
    </row>
    <row r="70" spans="1:16" x14ac:dyDescent="0.2">
      <c r="A70" s="2">
        <v>43497</v>
      </c>
      <c r="B70">
        <v>158.5</v>
      </c>
      <c r="C70">
        <v>7</v>
      </c>
      <c r="D70">
        <v>5</v>
      </c>
      <c r="E70">
        <f t="shared" si="6"/>
        <v>160.5</v>
      </c>
      <c r="F70" s="5">
        <f t="shared" si="7"/>
        <v>2</v>
      </c>
      <c r="G70" s="3">
        <f t="shared" si="8"/>
        <v>3.1347962382445138E-2</v>
      </c>
      <c r="H70" s="3">
        <f>(D69+D70)/(($B$69+E70)/2)</f>
        <v>8.4415584415584416E-2</v>
      </c>
      <c r="I70" s="3">
        <f>(D63+D64+D65+D66+D67+D68+D69+D70)/(($B$63+E70)/2)</f>
        <v>0.38719999999999999</v>
      </c>
      <c r="J70" s="3">
        <f t="shared" si="5"/>
        <v>0.71264367816091956</v>
      </c>
      <c r="K70" s="3">
        <f t="shared" si="4"/>
        <v>0.64039408866995073</v>
      </c>
      <c r="L70">
        <v>4</v>
      </c>
      <c r="M70">
        <v>1</v>
      </c>
    </row>
    <row r="71" spans="1:16" x14ac:dyDescent="0.2">
      <c r="A71" s="2">
        <v>43525</v>
      </c>
      <c r="B71">
        <v>160.5</v>
      </c>
      <c r="C71">
        <v>6</v>
      </c>
      <c r="D71">
        <v>10</v>
      </c>
      <c r="E71">
        <f t="shared" si="6"/>
        <v>156.5</v>
      </c>
      <c r="F71" s="5">
        <f t="shared" si="7"/>
        <v>-4</v>
      </c>
      <c r="G71" s="3">
        <f t="shared" si="8"/>
        <v>6.3091482649842268E-2</v>
      </c>
      <c r="H71" s="3">
        <f>(D69+D70+D71)/(($B$69+E71)/2)</f>
        <v>0.15131578947368421</v>
      </c>
      <c r="I71" s="3">
        <f>(D63+D64+D65+D66+D67+D68+D69+D70+D71)/(($B$63+E71)/2)</f>
        <v>0.45705024311183146</v>
      </c>
      <c r="J71" s="3">
        <f t="shared" si="5"/>
        <v>0.59834710743801656</v>
      </c>
      <c r="K71" s="3">
        <f t="shared" si="4"/>
        <v>0.52561983471074381</v>
      </c>
      <c r="L71">
        <v>10</v>
      </c>
    </row>
    <row r="72" spans="1:16" x14ac:dyDescent="0.2">
      <c r="A72" s="2">
        <v>43556</v>
      </c>
      <c r="B72">
        <v>156.5</v>
      </c>
      <c r="C72">
        <v>15</v>
      </c>
      <c r="D72">
        <v>7</v>
      </c>
      <c r="E72">
        <f t="shared" si="6"/>
        <v>164.5</v>
      </c>
      <c r="F72" s="5">
        <f t="shared" si="7"/>
        <v>8</v>
      </c>
      <c r="G72" s="3">
        <f t="shared" si="8"/>
        <v>4.3613707165109032E-2</v>
      </c>
      <c r="H72" s="3">
        <f>(D69+D70+D71+D72)/(($B$69+E72)/2)</f>
        <v>0.19230769230769232</v>
      </c>
      <c r="I72" s="3">
        <f>(D63+D64+D65+D66+D67+D68+D69+D70+D71+D72)/(($B$63+E72)/2)</f>
        <v>0.48973143759873616</v>
      </c>
      <c r="J72" s="3">
        <f t="shared" si="5"/>
        <v>0.57805255023183921</v>
      </c>
      <c r="K72" s="3">
        <f t="shared" si="4"/>
        <v>0.51004636785162283</v>
      </c>
      <c r="L72">
        <v>7</v>
      </c>
    </row>
    <row r="73" spans="1:16" x14ac:dyDescent="0.2">
      <c r="A73" s="2">
        <v>43586</v>
      </c>
      <c r="B73">
        <v>164.5</v>
      </c>
      <c r="C73">
        <v>3</v>
      </c>
      <c r="D73">
        <v>7</v>
      </c>
      <c r="E73">
        <f t="shared" si="6"/>
        <v>160.5</v>
      </c>
      <c r="F73" s="5">
        <f t="shared" si="7"/>
        <v>-4</v>
      </c>
      <c r="G73" s="3">
        <f t="shared" si="8"/>
        <v>4.3076923076923075E-2</v>
      </c>
      <c r="H73" s="3">
        <f>(D69+D70+D71+D72+D73)/(($B$69+E73)/2)</f>
        <v>0.24025974025974026</v>
      </c>
      <c r="I73" s="3">
        <f>(D63+D64+D65+D66+D67+D68+D69+D70+D71+D72+D73)/(($B$63+E73)/2)</f>
        <v>0.54079999999999995</v>
      </c>
      <c r="J73" s="3">
        <f t="shared" si="5"/>
        <v>0.5874799357945425</v>
      </c>
      <c r="K73" s="3">
        <f t="shared" si="4"/>
        <v>0.5168539325842697</v>
      </c>
      <c r="L73">
        <v>6</v>
      </c>
      <c r="M73">
        <v>1</v>
      </c>
    </row>
    <row r="74" spans="1:16" x14ac:dyDescent="0.2">
      <c r="A74" s="2">
        <v>43617</v>
      </c>
      <c r="B74">
        <v>160.5</v>
      </c>
      <c r="C74">
        <v>7</v>
      </c>
      <c r="D74">
        <v>14</v>
      </c>
      <c r="E74">
        <f t="shared" si="6"/>
        <v>153.5</v>
      </c>
      <c r="F74" s="5">
        <f t="shared" si="7"/>
        <v>-7</v>
      </c>
      <c r="G74" s="3">
        <f t="shared" si="8"/>
        <v>8.9171974522292988E-2</v>
      </c>
      <c r="H74" s="3">
        <f>(D69+D70+D71+D72+D73+D74)/(($B$69+E74)/2)</f>
        <v>0.33887043189368771</v>
      </c>
      <c r="I74" s="3">
        <f>(D63+D64+D65+D66+D67+D68+D69+D70+D71+D72+D73+D74)/(($B$63+E74)/2)</f>
        <v>0.64484451718494273</v>
      </c>
      <c r="J74" s="3">
        <f t="shared" si="5"/>
        <v>0.64484451718494273</v>
      </c>
      <c r="K74" s="3">
        <f t="shared" si="4"/>
        <v>0.5859247135842881</v>
      </c>
      <c r="L74">
        <v>12</v>
      </c>
      <c r="M74">
        <v>2</v>
      </c>
    </row>
    <row r="75" spans="1:16" x14ac:dyDescent="0.2">
      <c r="A75" s="2">
        <v>43647</v>
      </c>
      <c r="B75">
        <v>153.5</v>
      </c>
      <c r="C75">
        <v>11</v>
      </c>
      <c r="D75">
        <v>14</v>
      </c>
      <c r="E75">
        <f t="shared" si="6"/>
        <v>150.5</v>
      </c>
      <c r="F75" s="5">
        <f t="shared" si="7"/>
        <v>-3</v>
      </c>
      <c r="G75" s="3">
        <f t="shared" si="8"/>
        <v>9.2105263157894732E-2</v>
      </c>
      <c r="H75" s="3">
        <f>(D69+D70+D71+D72+D73+D74+D75)/(($B$69+E75)/2)</f>
        <v>0.43624161073825501</v>
      </c>
      <c r="I75" s="3">
        <f>(D75)/(($B$75+E75)/2)</f>
        <v>9.2105263157894732E-2</v>
      </c>
      <c r="J75" s="3">
        <f t="shared" si="5"/>
        <v>0.67647058823529416</v>
      </c>
      <c r="K75" s="3">
        <f t="shared" si="4"/>
        <v>0.61111111111111116</v>
      </c>
      <c r="L75">
        <v>13</v>
      </c>
      <c r="M75">
        <v>1</v>
      </c>
    </row>
    <row r="76" spans="1:16" x14ac:dyDescent="0.2">
      <c r="A76" s="2">
        <v>43678</v>
      </c>
      <c r="B76">
        <v>150.5</v>
      </c>
      <c r="C76">
        <v>5</v>
      </c>
      <c r="D76">
        <v>5</v>
      </c>
      <c r="E76">
        <f t="shared" si="6"/>
        <v>150.5</v>
      </c>
      <c r="F76" s="5">
        <f t="shared" si="7"/>
        <v>0</v>
      </c>
      <c r="G76" s="3">
        <f t="shared" si="8"/>
        <v>3.3222591362126248E-2</v>
      </c>
      <c r="H76" s="3">
        <f>(D69+D70+D71+D72+D73+D74+D75+D76)/(($B$69+E76)/2)</f>
        <v>0.46979865771812079</v>
      </c>
      <c r="I76" s="3">
        <f>(D75+D76)/(($B$75+E76)/2)</f>
        <v>0.125</v>
      </c>
      <c r="J76" s="3">
        <f t="shared" si="5"/>
        <v>0.66338259441707714</v>
      </c>
      <c r="K76" s="3">
        <f t="shared" si="4"/>
        <v>0.60426929392446638</v>
      </c>
      <c r="L76">
        <v>5</v>
      </c>
    </row>
    <row r="77" spans="1:16" x14ac:dyDescent="0.2">
      <c r="A77" s="2">
        <v>43709</v>
      </c>
      <c r="B77">
        <v>150.5</v>
      </c>
      <c r="C77">
        <v>8</v>
      </c>
      <c r="D77">
        <v>9</v>
      </c>
      <c r="E77">
        <f t="shared" si="6"/>
        <v>149.5</v>
      </c>
      <c r="F77" s="5">
        <f t="shared" si="7"/>
        <v>-1</v>
      </c>
      <c r="G77" s="3">
        <f t="shared" si="8"/>
        <v>0.06</v>
      </c>
      <c r="H77" s="3">
        <f>(D69+D70+D71+D72+D73+D74+D75+D76+D77)/(($B$69+E77)/2)</f>
        <v>0.53198653198653201</v>
      </c>
      <c r="I77" s="3">
        <f>(D75+D76+D77)/(($B$75+E77)/2)</f>
        <v>0.18481848184818481</v>
      </c>
      <c r="J77" s="3">
        <f t="shared" si="5"/>
        <v>0.65890183028286187</v>
      </c>
      <c r="K77" s="3">
        <f t="shared" si="4"/>
        <v>0.60565723793677206</v>
      </c>
      <c r="L77">
        <v>9</v>
      </c>
    </row>
    <row r="78" spans="1:16" x14ac:dyDescent="0.2">
      <c r="A78" s="2">
        <v>43739</v>
      </c>
      <c r="B78">
        <v>149.5</v>
      </c>
      <c r="C78">
        <v>15</v>
      </c>
      <c r="D78">
        <v>4</v>
      </c>
      <c r="E78">
        <f t="shared" si="6"/>
        <v>160.5</v>
      </c>
      <c r="F78" s="5">
        <f t="shared" si="7"/>
        <v>11</v>
      </c>
      <c r="G78" s="3">
        <f t="shared" si="8"/>
        <v>2.5806451612903226E-2</v>
      </c>
      <c r="H78" s="3">
        <f>(D69+D70+D71+D72+D73+D74+D75+D76+D77+D78)/(($B$69+E78)/2)</f>
        <v>0.53896103896103897</v>
      </c>
      <c r="I78" s="3">
        <f>(D75+D76+D77+D78)/(($B$75+E78)/2)</f>
        <v>0.20382165605095542</v>
      </c>
      <c r="J78" s="3">
        <f t="shared" si="5"/>
        <v>0.6188197767145136</v>
      </c>
      <c r="K78" s="3">
        <f t="shared" ref="K78:K89" si="9">((L67-O67)+(L68-O68)+(L69-O69)+(L70-O70)+(L71-O71)+(L72-O72)+(L73-O73)+(L74-O74)+(L75-O75)+(L76-O76)+(L77-O77)+(L78-O78))/((B67+E78)/2)</f>
        <v>0.58054226475279103</v>
      </c>
      <c r="L78">
        <v>4</v>
      </c>
    </row>
    <row r="79" spans="1:16" x14ac:dyDescent="0.2">
      <c r="A79" s="2">
        <v>43770</v>
      </c>
      <c r="B79">
        <v>160.5</v>
      </c>
      <c r="C79">
        <v>5</v>
      </c>
      <c r="D79">
        <v>7</v>
      </c>
      <c r="E79">
        <f t="shared" si="6"/>
        <v>158.5</v>
      </c>
      <c r="F79" s="5">
        <f t="shared" si="7"/>
        <v>-2</v>
      </c>
      <c r="G79" s="3">
        <f t="shared" si="8"/>
        <v>4.3887147335423198E-2</v>
      </c>
      <c r="H79" s="3">
        <f>(D69+D70+D71+D72+D73+D74+D75+D76+D77+D78+D79)/(($B$69+E79)/2)</f>
        <v>0.58823529411764708</v>
      </c>
      <c r="I79" s="3">
        <f>(D75+D76+D77+D78+D79)/(($B$75+E79)/2)</f>
        <v>0.25</v>
      </c>
      <c r="J79" s="3">
        <f t="shared" si="5"/>
        <v>0.63533225283630468</v>
      </c>
      <c r="K79" s="3">
        <f t="shared" si="9"/>
        <v>0.58995137763371153</v>
      </c>
      <c r="L79">
        <v>6</v>
      </c>
      <c r="M79">
        <v>1</v>
      </c>
    </row>
    <row r="80" spans="1:16" x14ac:dyDescent="0.2">
      <c r="A80" s="2">
        <v>43800</v>
      </c>
      <c r="B80">
        <v>158.5</v>
      </c>
      <c r="C80">
        <v>10.5</v>
      </c>
      <c r="D80">
        <v>11</v>
      </c>
      <c r="E80">
        <f t="shared" si="6"/>
        <v>158</v>
      </c>
      <c r="F80" s="5">
        <f t="shared" si="7"/>
        <v>-0.5</v>
      </c>
      <c r="G80" s="3">
        <f t="shared" si="8"/>
        <v>6.9510268562401265E-2</v>
      </c>
      <c r="H80" s="3">
        <f>(D69+D70+D71+D72+D73+D74+D75+D76+D77+D78+D79+D80)/(($B$69+E80)/2)</f>
        <v>0.66121112929623571</v>
      </c>
      <c r="I80" s="3">
        <f>(D75+D76+D77+D78+D79+D80)/(($B$75+E80)/2)</f>
        <v>0.32102728731942215</v>
      </c>
      <c r="J80" s="3">
        <f t="shared" si="5"/>
        <v>0.66121112929623571</v>
      </c>
      <c r="K80" s="3">
        <f t="shared" si="9"/>
        <v>0.60883797054009825</v>
      </c>
      <c r="L80">
        <v>10</v>
      </c>
      <c r="M80">
        <v>1</v>
      </c>
    </row>
    <row r="81" spans="1:13" x14ac:dyDescent="0.2">
      <c r="A81" s="2">
        <v>43831</v>
      </c>
      <c r="B81">
        <v>158</v>
      </c>
      <c r="C81">
        <v>5</v>
      </c>
      <c r="D81">
        <v>6</v>
      </c>
      <c r="E81">
        <f t="shared" si="6"/>
        <v>157</v>
      </c>
      <c r="F81" s="5">
        <f t="shared" si="7"/>
        <v>-1</v>
      </c>
      <c r="G81" s="3">
        <f t="shared" si="8"/>
        <v>3.8095238095238099E-2</v>
      </c>
      <c r="H81" s="3">
        <f>(D81)/(($B$81+E81)/2)</f>
        <v>3.8095238095238099E-2</v>
      </c>
      <c r="I81" s="3">
        <f>(D75+D76+D77+D78+D79+D80+D81)/(($B$75+E81)/2)</f>
        <v>0.36070853462157809</v>
      </c>
      <c r="J81" s="3">
        <f t="shared" si="5"/>
        <v>0.62757527733755947</v>
      </c>
      <c r="K81" s="3">
        <f t="shared" si="9"/>
        <v>0.58320126782884307</v>
      </c>
      <c r="L81">
        <v>6</v>
      </c>
    </row>
    <row r="82" spans="1:13" x14ac:dyDescent="0.2">
      <c r="A82" s="2">
        <v>43862</v>
      </c>
      <c r="B82">
        <v>157</v>
      </c>
      <c r="C82">
        <v>4</v>
      </c>
      <c r="D82">
        <v>6</v>
      </c>
      <c r="E82">
        <f t="shared" si="6"/>
        <v>155</v>
      </c>
      <c r="F82" s="5">
        <f t="shared" si="7"/>
        <v>-2</v>
      </c>
      <c r="G82" s="3">
        <f t="shared" si="8"/>
        <v>3.8461538461538464E-2</v>
      </c>
      <c r="H82" s="3">
        <f>(D81+D82)/(($B$81+E82)/2)</f>
        <v>7.6677316293929709E-2</v>
      </c>
      <c r="I82" s="3">
        <f>(D75+D76+D77+D78+D79+D80+D81+D82)/(($B$75+E82)/2)</f>
        <v>0.40194489465153971</v>
      </c>
      <c r="J82" s="3">
        <f t="shared" si="5"/>
        <v>0.6339144215530903</v>
      </c>
      <c r="K82" s="3">
        <f t="shared" si="9"/>
        <v>0.58954041204437402</v>
      </c>
      <c r="L82">
        <v>5</v>
      </c>
    </row>
    <row r="83" spans="1:13" x14ac:dyDescent="0.2">
      <c r="A83" s="2">
        <v>43891</v>
      </c>
      <c r="B83">
        <v>155</v>
      </c>
      <c r="C83">
        <v>13</v>
      </c>
      <c r="D83">
        <v>14</v>
      </c>
      <c r="E83">
        <f t="shared" si="6"/>
        <v>154</v>
      </c>
      <c r="F83" s="5">
        <f t="shared" si="7"/>
        <v>-1</v>
      </c>
      <c r="G83" s="3">
        <f t="shared" si="8"/>
        <v>9.0614886731391592E-2</v>
      </c>
      <c r="H83" s="3">
        <f>(D81+D82+D83)/(($B$81+E83)/2)</f>
        <v>0.16666666666666666</v>
      </c>
      <c r="I83" s="3">
        <f>(D75+D76+D77+D78+D79+D80+D81+D82+D83)/(($B$75+E83)/2)</f>
        <v>0.49430894308943091</v>
      </c>
      <c r="J83" s="3">
        <f t="shared" si="5"/>
        <v>0.66988727858293073</v>
      </c>
      <c r="K83" s="3">
        <f t="shared" si="9"/>
        <v>0.61835748792270528</v>
      </c>
      <c r="L83">
        <v>13</v>
      </c>
      <c r="M83">
        <v>1</v>
      </c>
    </row>
    <row r="84" spans="1:13" x14ac:dyDescent="0.2">
      <c r="A84" s="2">
        <v>43922</v>
      </c>
      <c r="B84">
        <v>154</v>
      </c>
      <c r="C84">
        <v>9</v>
      </c>
      <c r="D84">
        <v>2</v>
      </c>
      <c r="E84">
        <f t="shared" si="6"/>
        <v>161</v>
      </c>
      <c r="F84" s="5">
        <f t="shared" si="7"/>
        <v>7</v>
      </c>
      <c r="G84" s="3">
        <f t="shared" si="8"/>
        <v>1.2698412698412698E-2</v>
      </c>
      <c r="H84" s="3">
        <f>(D81+D82+D83+D84)/(($B$81+E84)/2)</f>
        <v>0.17554858934169279</v>
      </c>
      <c r="I84" s="3">
        <f>(D75+D76+D77+D78+D79+D80+D81+D82+D83+D84)/(($B$75+E84)/2)</f>
        <v>0.49602543720190778</v>
      </c>
      <c r="J84" s="3">
        <f t="shared" si="5"/>
        <v>0.60829493087557607</v>
      </c>
      <c r="K84" s="3">
        <f t="shared" si="9"/>
        <v>0.55913978494623651</v>
      </c>
      <c r="L84">
        <v>2</v>
      </c>
    </row>
    <row r="85" spans="1:13" x14ac:dyDescent="0.2">
      <c r="A85" s="2">
        <v>43952</v>
      </c>
      <c r="B85">
        <v>161</v>
      </c>
      <c r="C85">
        <v>8</v>
      </c>
      <c r="D85">
        <v>6</v>
      </c>
      <c r="E85">
        <f t="shared" si="6"/>
        <v>163</v>
      </c>
      <c r="F85" s="5">
        <f t="shared" si="7"/>
        <v>2</v>
      </c>
      <c r="G85" s="3">
        <f t="shared" si="8"/>
        <v>3.7037037037037035E-2</v>
      </c>
      <c r="H85" s="3">
        <f>(D81+D82+D83+D84+D85)/(($B$81+E85)/2)</f>
        <v>0.21183800623052959</v>
      </c>
      <c r="I85" s="3">
        <f>(D75+D76+D77+D78+D79+D80+D81+D82+D83+D84+D85)/(($B$75+E85)/2)</f>
        <v>0.53080568720379151</v>
      </c>
      <c r="J85" s="3">
        <f t="shared" si="5"/>
        <v>0.60587326120556417</v>
      </c>
      <c r="K85" s="3">
        <f t="shared" si="9"/>
        <v>0.56259659969088094</v>
      </c>
      <c r="L85">
        <v>6</v>
      </c>
    </row>
    <row r="86" spans="1:13" x14ac:dyDescent="0.2">
      <c r="A86" s="2">
        <v>43983</v>
      </c>
      <c r="B86">
        <v>163</v>
      </c>
      <c r="C86">
        <v>6</v>
      </c>
      <c r="D86">
        <v>5.5</v>
      </c>
      <c r="E86">
        <f t="shared" si="6"/>
        <v>163.5</v>
      </c>
      <c r="F86" s="5">
        <f t="shared" si="7"/>
        <v>0.5</v>
      </c>
      <c r="G86" s="3">
        <f t="shared" si="8"/>
        <v>3.3690658499234305E-2</v>
      </c>
      <c r="H86" s="3">
        <f>(D81+D82+D83+D84+D85+D86)/(($B$81+E86)/2)</f>
        <v>0.24572317262830481</v>
      </c>
      <c r="I86" s="3">
        <f>(D75+D76+D77+D78+D79+D80+D81+D82+D83+D84+D85+D86)/(($B$75+E86)/2)</f>
        <v>0.56466876971608837</v>
      </c>
      <c r="J86" s="3">
        <f t="shared" si="5"/>
        <v>0.56466876971608837</v>
      </c>
      <c r="K86" s="3">
        <f t="shared" si="9"/>
        <v>0.52681388012618302</v>
      </c>
      <c r="L86">
        <v>4.5</v>
      </c>
      <c r="M86">
        <v>1</v>
      </c>
    </row>
    <row r="87" spans="1:13" x14ac:dyDescent="0.2">
      <c r="A87" s="2">
        <v>44013</v>
      </c>
      <c r="B87">
        <v>163.5</v>
      </c>
      <c r="C87">
        <v>5</v>
      </c>
      <c r="D87">
        <v>8.5</v>
      </c>
      <c r="E87">
        <f t="shared" ref="E87:E98" si="10">B87+C87-D87</f>
        <v>160</v>
      </c>
      <c r="F87" s="5">
        <f t="shared" ref="F87:F98" si="11">C87-D87</f>
        <v>-3.5</v>
      </c>
      <c r="G87" s="3">
        <f t="shared" ref="G87:G98" si="12">D87/((B87+E87)/2)</f>
        <v>5.2550231839258117E-2</v>
      </c>
      <c r="H87" s="3">
        <f>(D81+D82+D83+D84+D85+D86+D87)/(($B$81+E87)/2)</f>
        <v>0.30188679245283018</v>
      </c>
      <c r="I87" s="3">
        <f>(D87)/(($B$87+E87)/2)</f>
        <v>5.2550231839258117E-2</v>
      </c>
      <c r="J87" s="3">
        <f t="shared" ref="J87:J98" si="13">(D76+D77+D78+D79+D80+D81+D82+D83+D84+D85+D86+D87)/((B76+E87)/2)</f>
        <v>0.54106280193236711</v>
      </c>
      <c r="K87" s="3">
        <f t="shared" si="9"/>
        <v>0.50885668276972629</v>
      </c>
      <c r="L87">
        <v>8.5</v>
      </c>
    </row>
    <row r="88" spans="1:13" x14ac:dyDescent="0.2">
      <c r="A88" s="2">
        <v>44044</v>
      </c>
      <c r="B88">
        <v>160</v>
      </c>
      <c r="C88">
        <v>0.5</v>
      </c>
      <c r="D88">
        <v>5.5</v>
      </c>
      <c r="E88">
        <f t="shared" si="10"/>
        <v>155</v>
      </c>
      <c r="F88" s="5">
        <f t="shared" si="11"/>
        <v>-5</v>
      </c>
      <c r="G88" s="3">
        <f t="shared" si="12"/>
        <v>3.4920634920634921E-2</v>
      </c>
      <c r="H88" s="3">
        <f>(D81+D82+D83+D84+D85+D86+D87+D88)/(($B$81+E88)/2)</f>
        <v>0.34185303514376997</v>
      </c>
      <c r="I88" s="3">
        <f>(D87+D88)/(($B$87+E88)/2)</f>
        <v>8.7912087912087919E-2</v>
      </c>
      <c r="J88" s="3">
        <f t="shared" si="13"/>
        <v>0.55319148936170215</v>
      </c>
      <c r="K88" s="3">
        <f t="shared" si="9"/>
        <v>0.52045826513911619</v>
      </c>
      <c r="L88">
        <v>5.5</v>
      </c>
    </row>
    <row r="89" spans="1:13" x14ac:dyDescent="0.2">
      <c r="A89" s="2">
        <v>44075</v>
      </c>
      <c r="E89">
        <f t="shared" si="10"/>
        <v>0</v>
      </c>
      <c r="F89" s="5">
        <f t="shared" si="11"/>
        <v>0</v>
      </c>
      <c r="G89" s="3" t="e">
        <f t="shared" si="12"/>
        <v>#DIV/0!</v>
      </c>
      <c r="H89" s="3">
        <f>(D81+D82+D83+D84+D85+D86+D87+D88+D89)/(($B$81+E89)/2)</f>
        <v>0.67721518987341767</v>
      </c>
      <c r="I89" s="3">
        <f>(D87+D88+D89)/(($B$87+E89)/2)</f>
        <v>0.17125382262996941</v>
      </c>
      <c r="J89" s="3">
        <f t="shared" si="13"/>
        <v>1.0100334448160535</v>
      </c>
      <c r="K89" s="3">
        <f t="shared" si="9"/>
        <v>0.94314381270903014</v>
      </c>
    </row>
    <row r="90" spans="1:13" x14ac:dyDescent="0.2">
      <c r="A90" s="2">
        <v>44105</v>
      </c>
      <c r="E90">
        <f t="shared" si="10"/>
        <v>0</v>
      </c>
      <c r="F90" s="5">
        <f t="shared" si="11"/>
        <v>0</v>
      </c>
      <c r="G90" s="3" t="e">
        <f t="shared" si="12"/>
        <v>#DIV/0!</v>
      </c>
      <c r="H90" s="3">
        <f>(D81+D82+D83+D84+D85+D86+D87+D88+D89+D90)/(($B$81+E90)/2)</f>
        <v>0.67721518987341767</v>
      </c>
      <c r="I90" s="3">
        <f>(D87+D88+D89+D90)/(($B$87+E90)/2)</f>
        <v>0.17125382262996941</v>
      </c>
      <c r="J90" s="3">
        <f t="shared" si="13"/>
        <v>0.8909657320872274</v>
      </c>
      <c r="K90" s="3">
        <f t="shared" ref="K90:K98" si="14">((L79-O79)+(L80-O80)+(L81-O81)+(L82-O82)+(L83-O83)+(L84-O84)+(L85-O85)+(L86-O86)+(L87-O87)+(L88-O88)+(L89-O89)+(L90-O90))/((B79+E90)/2)</f>
        <v>0.82866043613707163</v>
      </c>
    </row>
    <row r="91" spans="1:13" x14ac:dyDescent="0.2">
      <c r="A91" s="2">
        <v>44136</v>
      </c>
      <c r="E91">
        <f t="shared" si="10"/>
        <v>0</v>
      </c>
      <c r="F91" s="5">
        <f t="shared" si="11"/>
        <v>0</v>
      </c>
      <c r="G91" s="3" t="e">
        <f t="shared" si="12"/>
        <v>#DIV/0!</v>
      </c>
      <c r="H91" s="3">
        <f>(D81+D82+D83+D84+D85+D86+D87+D88+D89+D90+D91)/(($B$81+E91)/2)</f>
        <v>0.67721518987341767</v>
      </c>
      <c r="I91" s="3">
        <f>(D87+D88+D89+D90+D91)/(($B$87+E91)/2)</f>
        <v>0.17125382262996941</v>
      </c>
      <c r="J91" s="3">
        <f t="shared" si="13"/>
        <v>0.81388012618296535</v>
      </c>
      <c r="K91" s="3">
        <f t="shared" si="14"/>
        <v>0.76340694006309151</v>
      </c>
    </row>
    <row r="92" spans="1:13" x14ac:dyDescent="0.2">
      <c r="A92" s="2">
        <v>44166</v>
      </c>
      <c r="E92">
        <f t="shared" si="10"/>
        <v>0</v>
      </c>
      <c r="F92" s="5">
        <f t="shared" si="11"/>
        <v>0</v>
      </c>
      <c r="G92" s="3" t="e">
        <f t="shared" si="12"/>
        <v>#DIV/0!</v>
      </c>
      <c r="H92" s="3">
        <f>(D81+D82+D83+D84+D85+D86+D87+D88+D89+D90+D91+D92)/(($B$81+E92)/2)</f>
        <v>0.67721518987341767</v>
      </c>
      <c r="I92" s="3">
        <f>(D87+D88+D89+D90+D91+D92)/(($B$87+E92)/2)</f>
        <v>0.17125382262996941</v>
      </c>
      <c r="J92" s="3">
        <f t="shared" si="13"/>
        <v>0.67721518987341767</v>
      </c>
      <c r="K92" s="3">
        <f t="shared" si="14"/>
        <v>0.63924050632911389</v>
      </c>
    </row>
    <row r="93" spans="1:13" x14ac:dyDescent="0.2">
      <c r="A93" s="2">
        <v>44197</v>
      </c>
      <c r="E93">
        <f t="shared" si="10"/>
        <v>0</v>
      </c>
      <c r="F93" s="5">
        <f t="shared" si="11"/>
        <v>0</v>
      </c>
      <c r="G93" s="3" t="e">
        <f t="shared" si="12"/>
        <v>#DIV/0!</v>
      </c>
      <c r="H93" s="3" t="e">
        <f>(D93)/(($B$93+E93)/2)</f>
        <v>#DIV/0!</v>
      </c>
      <c r="I93" s="3">
        <f>(D87+D88+D89+D90+D91+D92+D93)/(($B$87+E93)/2)</f>
        <v>0.17125382262996941</v>
      </c>
      <c r="J93" s="3">
        <f t="shared" si="13"/>
        <v>0.60509554140127386</v>
      </c>
      <c r="K93" s="3">
        <f t="shared" si="14"/>
        <v>0.56687898089171973</v>
      </c>
    </row>
    <row r="94" spans="1:13" x14ac:dyDescent="0.2">
      <c r="A94" s="2">
        <v>44228</v>
      </c>
      <c r="E94">
        <f t="shared" si="10"/>
        <v>0</v>
      </c>
      <c r="F94" s="5">
        <f t="shared" si="11"/>
        <v>0</v>
      </c>
      <c r="G94" s="3" t="e">
        <f t="shared" si="12"/>
        <v>#DIV/0!</v>
      </c>
      <c r="H94" s="3" t="e">
        <f>(D93+D94)/(($B$93+E94)/2)</f>
        <v>#DIV/0!</v>
      </c>
      <c r="I94" s="3">
        <f>(D87+D88+D89+D90+D91+D92+D93+D94)/(($B$87+E94)/2)</f>
        <v>0.17125382262996941</v>
      </c>
      <c r="J94" s="3">
        <f t="shared" si="13"/>
        <v>0.53548387096774197</v>
      </c>
      <c r="K94" s="3">
        <f t="shared" si="14"/>
        <v>0.50967741935483868</v>
      </c>
    </row>
    <row r="95" spans="1:13" x14ac:dyDescent="0.2">
      <c r="A95" s="2">
        <v>44256</v>
      </c>
      <c r="E95">
        <f t="shared" si="10"/>
        <v>0</v>
      </c>
      <c r="F95" s="5">
        <f t="shared" si="11"/>
        <v>0</v>
      </c>
      <c r="G95" s="3" t="e">
        <f t="shared" si="12"/>
        <v>#DIV/0!</v>
      </c>
      <c r="H95" s="3" t="e">
        <f>(D93+D94+D95)/(($B$93+E95)/2)</f>
        <v>#DIV/0!</v>
      </c>
      <c r="I95" s="3">
        <f>(D87+D88+D89+D90+D91+D92+D93+D94+D95)/(($B$87+E95)/2)</f>
        <v>0.17125382262996941</v>
      </c>
      <c r="J95" s="3">
        <f t="shared" si="13"/>
        <v>0.35714285714285715</v>
      </c>
      <c r="K95" s="3">
        <f t="shared" si="14"/>
        <v>0.34415584415584416</v>
      </c>
    </row>
    <row r="96" spans="1:13" x14ac:dyDescent="0.2">
      <c r="A96" s="2">
        <v>44287</v>
      </c>
      <c r="E96">
        <f t="shared" si="10"/>
        <v>0</v>
      </c>
      <c r="F96" s="5">
        <f t="shared" si="11"/>
        <v>0</v>
      </c>
      <c r="G96" s="3" t="e">
        <f t="shared" si="12"/>
        <v>#DIV/0!</v>
      </c>
      <c r="H96" s="3" t="e">
        <f>(D93+D94+D95+D96)/(($B$93+E96)/2)</f>
        <v>#DIV/0!</v>
      </c>
      <c r="I96" s="3">
        <f>(D87+D88+D89+D90+D91+D92+D93+D94+D95+D96)/(($B$87+E96)/2)</f>
        <v>0.17125382262996941</v>
      </c>
      <c r="J96" s="3">
        <f t="shared" si="13"/>
        <v>0.31677018633540371</v>
      </c>
      <c r="K96" s="3">
        <f t="shared" si="14"/>
        <v>0.30434782608695654</v>
      </c>
    </row>
    <row r="97" spans="1:11" x14ac:dyDescent="0.2">
      <c r="A97" s="2">
        <v>44317</v>
      </c>
      <c r="E97">
        <f t="shared" si="10"/>
        <v>0</v>
      </c>
      <c r="F97" s="5">
        <f t="shared" si="11"/>
        <v>0</v>
      </c>
      <c r="G97" s="3" t="e">
        <f t="shared" si="12"/>
        <v>#DIV/0!</v>
      </c>
      <c r="H97" s="3" t="e">
        <f>(D93+D94+D95+D96+D97)/(($B$93+E97)/2)</f>
        <v>#DIV/0!</v>
      </c>
      <c r="I97" s="3">
        <f>(D87+D88+D89+D90+D91+D92+D93+D94+D95+D96+D97)/(($B$87+E97)/2)</f>
        <v>0.17125382262996941</v>
      </c>
      <c r="J97" s="3">
        <f t="shared" si="13"/>
        <v>0.2392638036809816</v>
      </c>
      <c r="K97" s="3">
        <f t="shared" si="14"/>
        <v>0.22699386503067484</v>
      </c>
    </row>
    <row r="98" spans="1:11" x14ac:dyDescent="0.2">
      <c r="A98" s="2">
        <v>44348</v>
      </c>
      <c r="E98">
        <f t="shared" si="10"/>
        <v>0</v>
      </c>
      <c r="F98" s="5">
        <f t="shared" si="11"/>
        <v>0</v>
      </c>
      <c r="G98" s="3" t="e">
        <f t="shared" si="12"/>
        <v>#DIV/0!</v>
      </c>
      <c r="H98" s="3" t="e">
        <f>(D93+D94+D95+D96+D97+D98)/(($B$93+E98)/2)</f>
        <v>#DIV/0!</v>
      </c>
      <c r="I98" s="3">
        <f>(D87+D88+D89+D90+D91+D92+D93+D94+D95+D96+D97+D98)/(($B$87+E98)/2)</f>
        <v>0.17125382262996941</v>
      </c>
      <c r="J98" s="3">
        <f t="shared" si="13"/>
        <v>0.17125382262996941</v>
      </c>
      <c r="K98" s="3">
        <f t="shared" si="14"/>
        <v>0.17125382262996941</v>
      </c>
    </row>
  </sheetData>
  <mergeCells count="1">
    <mergeCell ref="A1:N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topLeftCell="A75" workbookViewId="0">
      <selection activeCell="M88" sqref="M88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6.710937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f>SUM(33+'[1]CHS CM'!B3+'[1]Devereux CM'!B3+'[1]One Hope CM'!B3)</f>
        <v>125</v>
      </c>
      <c r="C3">
        <f>SUM(4+'[1]CHS CM'!C3+'[1]Devereux CM'!C3+'[1]One Hope CM'!C3)</f>
        <v>6</v>
      </c>
      <c r="D3">
        <f>SUM(2+'[1]CHS CM'!D3+'[1]Devereux CM'!D3+'[1]One Hope CM'!D3)</f>
        <v>3</v>
      </c>
      <c r="E3">
        <f t="shared" ref="E3:E66" si="0">B3+C3-D3</f>
        <v>128</v>
      </c>
      <c r="F3" s="5">
        <f t="shared" ref="F3:F66" si="1">C3-D3</f>
        <v>3</v>
      </c>
      <c r="G3" s="3">
        <f t="shared" ref="G3:G66" si="2">D3/((B3+E3)/2)</f>
        <v>2.3715415019762844E-2</v>
      </c>
      <c r="H3" s="3">
        <f>D3/(($B$3+E3)/2)</f>
        <v>2.3715415019762844E-2</v>
      </c>
      <c r="I3" s="3">
        <f>D3/(($B$3+E3)/2)</f>
        <v>2.3715415019762844E-2</v>
      </c>
      <c r="J3" s="3"/>
      <c r="K3" s="3"/>
    </row>
    <row r="4" spans="1:16" x14ac:dyDescent="0.2">
      <c r="A4" s="2">
        <v>41487</v>
      </c>
      <c r="B4">
        <f>SUM(35+'[1]CHS CM'!B4+'[1]Devereux CM'!B4+'[1]One Hope CM'!B4)</f>
        <v>128</v>
      </c>
      <c r="C4">
        <f>SUM(2+'[1]CHS CM'!C4+'[1]Devereux CM'!C4+'[1]One Hope CM'!C4)</f>
        <v>8</v>
      </c>
      <c r="D4">
        <f>SUM(2+'[1]CHS CM'!D4+'[1]Devereux CM'!D4+'[1]One Hope CM'!D4)</f>
        <v>5</v>
      </c>
      <c r="E4">
        <f t="shared" si="0"/>
        <v>131</v>
      </c>
      <c r="F4" s="5">
        <f t="shared" si="1"/>
        <v>3</v>
      </c>
      <c r="G4" s="3">
        <f t="shared" si="2"/>
        <v>3.8610038610038609E-2</v>
      </c>
      <c r="H4" s="3">
        <f>(D3+D4)/(($B$3+E4)/2)</f>
        <v>6.25E-2</v>
      </c>
      <c r="I4" s="3">
        <f>(D3+D4)/(($B$3+E4)/2)</f>
        <v>6.25E-2</v>
      </c>
      <c r="J4" s="3"/>
      <c r="K4" s="3"/>
    </row>
    <row r="5" spans="1:16" x14ac:dyDescent="0.2">
      <c r="A5" s="2">
        <v>41518</v>
      </c>
      <c r="B5">
        <f>SUM(35+'[1]CHS CM'!B5+'[1]Devereux CM'!B5+'[1]One Hope CM'!B5)</f>
        <v>131</v>
      </c>
      <c r="C5">
        <f>SUM(2+'[1]CHS CM'!C5+'[1]Devereux CM'!C5+'[1]One Hope CM'!C5)</f>
        <v>3.5</v>
      </c>
      <c r="D5">
        <f>SUM(1+'[1]CHS CM'!D5+'[1]Devereux CM'!D5+'[1]One Hope CM'!D5)</f>
        <v>5</v>
      </c>
      <c r="E5">
        <f t="shared" si="0"/>
        <v>129.5</v>
      </c>
      <c r="F5" s="5">
        <f t="shared" si="1"/>
        <v>-1.5</v>
      </c>
      <c r="G5" s="3">
        <f t="shared" si="2"/>
        <v>3.8387715930902108E-2</v>
      </c>
      <c r="H5" s="3">
        <f>(D3+D4+D5)/(($B$3+E5)/2)</f>
        <v>0.10216110019646366</v>
      </c>
      <c r="I5" s="3">
        <f>(D3+D4+D5)/(($B$3+E5)/2)</f>
        <v>0.10216110019646366</v>
      </c>
      <c r="J5" s="3"/>
      <c r="K5" s="3"/>
      <c r="P5" s="6"/>
    </row>
    <row r="6" spans="1:16" x14ac:dyDescent="0.2">
      <c r="A6" s="2">
        <v>41548</v>
      </c>
      <c r="B6">
        <f>SUM(36+'[1]CHS CM'!B6+'[1]Devereux CM'!B6+'[1]One Hope CM'!B6)</f>
        <v>129.5</v>
      </c>
      <c r="C6">
        <f>SUM(3+'[1]CHS CM'!C6+'[1]Devereux CM'!C6+'[1]One Hope CM'!C6)</f>
        <v>4</v>
      </c>
      <c r="D6">
        <f>SUM(4+'[1]CHS CM'!D6+'[1]Devereux CM'!D6+'[1]One Hope CM'!D6)</f>
        <v>7</v>
      </c>
      <c r="E6">
        <f t="shared" si="0"/>
        <v>126.5</v>
      </c>
      <c r="F6" s="5">
        <f t="shared" si="1"/>
        <v>-3</v>
      </c>
      <c r="G6" s="3">
        <f t="shared" si="2"/>
        <v>5.46875E-2</v>
      </c>
      <c r="H6" s="3">
        <f>(D3+D4+D5+D6)/(($B$3+E6)/2)</f>
        <v>0.15904572564612326</v>
      </c>
      <c r="I6" s="3">
        <f>(D3+D4+D5+D6)/(($B$3+E6)/2)</f>
        <v>0.15904572564612326</v>
      </c>
      <c r="J6" s="3"/>
      <c r="K6" s="3"/>
    </row>
    <row r="7" spans="1:16" x14ac:dyDescent="0.2">
      <c r="A7" s="2">
        <v>41579</v>
      </c>
      <c r="B7">
        <f>SUM(35+'[1]CHS CM'!B7+'[1]Devereux CM'!B7+'[1]One Hope CM'!B7)</f>
        <v>126.5</v>
      </c>
      <c r="C7">
        <f>SUM(2+'[1]CHS CM'!C7+'[1]Devereux CM'!C7+'[1]One Hope CM'!C7)</f>
        <v>4</v>
      </c>
      <c r="D7">
        <f>SUM(4+'[1]CHS CM'!D7+'[1]Devereux CM'!D7+'[1]One Hope CM'!D7)</f>
        <v>7</v>
      </c>
      <c r="E7">
        <f t="shared" si="0"/>
        <v>123.5</v>
      </c>
      <c r="F7" s="5">
        <f t="shared" si="1"/>
        <v>-3</v>
      </c>
      <c r="G7" s="3">
        <f t="shared" si="2"/>
        <v>5.6000000000000001E-2</v>
      </c>
      <c r="H7" s="3">
        <f>(D3+D4+D5+D6+D7)/(($B$3+E7)/2)</f>
        <v>0.21730382293762576</v>
      </c>
      <c r="I7" s="3">
        <f>(D3+D4+D5+D6+D7)/(($B$3+E7)/2)</f>
        <v>0.21730382293762576</v>
      </c>
      <c r="J7" s="3"/>
      <c r="K7" s="3"/>
    </row>
    <row r="8" spans="1:16" x14ac:dyDescent="0.2">
      <c r="A8" s="2">
        <v>41609</v>
      </c>
      <c r="B8">
        <f>SUM(33+'[1]CHS CM'!B8+'[1]Devereux CM'!B8+'[1]One Hope CM'!B8)</f>
        <v>123.5</v>
      </c>
      <c r="C8">
        <f>SUM(2+'[1]CHS CM'!C8+'[1]Devereux CM'!C8+'[1]One Hope CM'!C8)</f>
        <v>4</v>
      </c>
      <c r="D8">
        <f>SUM(2+'[1]CHS CM'!D8+'[1]Devereux CM'!D8+'[1]One Hope CM'!D8)</f>
        <v>4</v>
      </c>
      <c r="E8">
        <f t="shared" si="0"/>
        <v>123.5</v>
      </c>
      <c r="F8" s="5">
        <f t="shared" si="1"/>
        <v>0</v>
      </c>
      <c r="G8" s="3">
        <f t="shared" si="2"/>
        <v>3.2388663967611336E-2</v>
      </c>
      <c r="H8" s="3">
        <f>(D3+D4+D5+D6+D7+D8)/(($B$3+E8)/2)</f>
        <v>0.24949698189134809</v>
      </c>
      <c r="I8" s="3">
        <f>(D3+D4+D5+D6+D7+D8)/(($B$3+E8)/2)</f>
        <v>0.24949698189134809</v>
      </c>
      <c r="J8" s="3"/>
      <c r="K8" s="3"/>
    </row>
    <row r="9" spans="1:16" x14ac:dyDescent="0.2">
      <c r="A9" s="2">
        <v>41640</v>
      </c>
      <c r="B9">
        <f>SUM(33+'[1]CHS CM'!B9+'[1]Devereux CM'!B9+'[1]One Hope CM'!B9)</f>
        <v>123.5</v>
      </c>
      <c r="C9">
        <f>SUM(5+'[1]CHS CM'!C9+'[1]Devereux CM'!C9+'[1]One Hope CM'!C9)</f>
        <v>11</v>
      </c>
      <c r="D9">
        <f>SUM(1+'[1]CHS CM'!D9+'[1]Devereux CM'!D9+'[1]One Hope CM'!D9)</f>
        <v>7</v>
      </c>
      <c r="E9">
        <f t="shared" si="0"/>
        <v>127.5</v>
      </c>
      <c r="F9" s="5">
        <f t="shared" si="1"/>
        <v>4</v>
      </c>
      <c r="G9" s="3">
        <f t="shared" si="2"/>
        <v>5.5776892430278883E-2</v>
      </c>
      <c r="H9" s="3">
        <f>D9/(($B$9+E9)/2)</f>
        <v>5.5776892430278883E-2</v>
      </c>
      <c r="I9" s="3">
        <f>(D3+D4+D5+D6+D7+D8+D9)/(($B$3+E9)/2)</f>
        <v>0.30099009900990098</v>
      </c>
      <c r="J9" s="3"/>
      <c r="K9" s="3"/>
    </row>
    <row r="10" spans="1:16" x14ac:dyDescent="0.2">
      <c r="A10" s="2">
        <v>41671</v>
      </c>
      <c r="B10">
        <f>SUM(37+'[1]CHS CM'!B10+'[1]Devereux CM'!B10+'[1]One Hope CM'!B10)</f>
        <v>127.5</v>
      </c>
      <c r="C10">
        <f>SUM(2+'[1]CHS CM'!C10+'[1]Devereux CM'!C10+'[1]One Hope CM'!C10)</f>
        <v>6</v>
      </c>
      <c r="D10">
        <f>SUM(3+'[1]CHS CM'!D10+'[1]Devereux CM'!D10+'[1]One Hope CM'!D10)</f>
        <v>4</v>
      </c>
      <c r="E10">
        <f t="shared" si="0"/>
        <v>129.5</v>
      </c>
      <c r="F10" s="5">
        <f t="shared" si="1"/>
        <v>2</v>
      </c>
      <c r="G10" s="3">
        <f t="shared" si="2"/>
        <v>3.1128404669260701E-2</v>
      </c>
      <c r="H10" s="3">
        <f>(D9+D10)/(($B$9+E10)/2)</f>
        <v>8.6956521739130432E-2</v>
      </c>
      <c r="I10" s="3">
        <f>(D3+D4+D5+D6+D7+D8+D9+D10)/(($B$3+E10)/2)</f>
        <v>0.33005893909626721</v>
      </c>
      <c r="J10" s="3"/>
      <c r="K10" s="3"/>
    </row>
    <row r="11" spans="1:16" x14ac:dyDescent="0.2">
      <c r="A11" s="2">
        <v>41699</v>
      </c>
      <c r="B11">
        <f>SUM(36+'[1]CHS CM'!B11+'[1]Devereux CM'!B11+'[1]One Hope CM'!B11)</f>
        <v>129.5</v>
      </c>
      <c r="C11">
        <f>SUM(2+'[1]CHS CM'!C11+'[1]Devereux CM'!C11+'[1]One Hope CM'!C11)</f>
        <v>3</v>
      </c>
      <c r="D11">
        <f>SUM(2+'[1]CHS CM'!D11+'[1]Devereux CM'!D11+'[1]One Hope CM'!D11)</f>
        <v>5</v>
      </c>
      <c r="E11">
        <f t="shared" si="0"/>
        <v>127.5</v>
      </c>
      <c r="F11" s="5">
        <f t="shared" si="1"/>
        <v>-2</v>
      </c>
      <c r="G11" s="3">
        <f t="shared" si="2"/>
        <v>3.8910505836575876E-2</v>
      </c>
      <c r="H11" s="3">
        <f>(D9+D10+D11)/(($B$9+E11)/2)</f>
        <v>0.12749003984063745</v>
      </c>
      <c r="I11" s="3">
        <f>(D3+D4+D5+D6+D7+D8+D9+D10+D11)/(($B$3+E11)/2)</f>
        <v>0.37227722772277227</v>
      </c>
      <c r="J11" s="3"/>
      <c r="K11" s="3"/>
    </row>
    <row r="12" spans="1:16" x14ac:dyDescent="0.2">
      <c r="A12" s="2">
        <v>41730</v>
      </c>
      <c r="B12">
        <f>SUM(36+'[1]CHS CM'!B12+'[1]Devereux CM'!B12+'[1]One Hope CM'!B12)</f>
        <v>127.5</v>
      </c>
      <c r="C12">
        <f>SUM(2+'[1]CHS CM'!C12+'[1]Devereux CM'!C12+'[1]One Hope CM'!C12)</f>
        <v>7</v>
      </c>
      <c r="D12">
        <f>SUM(2+'[1]CHS CM'!D12+'[1]Devereux CM'!D12+'[1]One Hope CM'!D12)</f>
        <v>8</v>
      </c>
      <c r="E12">
        <f t="shared" si="0"/>
        <v>126.5</v>
      </c>
      <c r="F12" s="5">
        <f t="shared" si="1"/>
        <v>-1</v>
      </c>
      <c r="G12" s="3">
        <f t="shared" si="2"/>
        <v>6.2992125984251968E-2</v>
      </c>
      <c r="H12" s="3">
        <f>(D9+D10+D11+D12)/(($B$9+E12)/2)</f>
        <v>0.192</v>
      </c>
      <c r="I12" s="3">
        <f>(D3+D4+D5+D6+D7+D8+D9+D10+D11+D12)/(($B$3+E12)/2)</f>
        <v>0.43737574552683894</v>
      </c>
      <c r="J12" s="3"/>
      <c r="K12" s="3"/>
    </row>
    <row r="13" spans="1:16" x14ac:dyDescent="0.2">
      <c r="A13" s="2">
        <v>41760</v>
      </c>
      <c r="B13">
        <f>SUM(36+'[1]CHS CM'!B13+'[1]Devereux CM'!B13+'[1]One Hope CM'!B13)</f>
        <v>126.5</v>
      </c>
      <c r="C13">
        <f>SUM(0+'[1]CHS CM'!C13+'[1]Devereux CM'!C13+'[1]One Hope CM'!C13)</f>
        <v>4</v>
      </c>
      <c r="D13">
        <f>SUM(1+'[1]CHS CM'!D13+'[1]Devereux CM'!D13+'[1]One Hope CM'!D13)</f>
        <v>8</v>
      </c>
      <c r="E13">
        <f t="shared" si="0"/>
        <v>122.5</v>
      </c>
      <c r="F13" s="5">
        <f t="shared" si="1"/>
        <v>-4</v>
      </c>
      <c r="G13" s="3">
        <f t="shared" si="2"/>
        <v>6.4257028112449793E-2</v>
      </c>
      <c r="H13" s="3">
        <f>(D9+D10+D11+D12+D13)/(($B$9+E13)/2)</f>
        <v>0.26016260162601629</v>
      </c>
      <c r="I13" s="3">
        <f>(D3+D4+D5+D6+D7+D8+D9+D10+D11+D12+D13)/(($B$3+E13)/2)</f>
        <v>0.50909090909090904</v>
      </c>
      <c r="J13" s="3"/>
      <c r="K13" s="3"/>
    </row>
    <row r="14" spans="1:16" x14ac:dyDescent="0.2">
      <c r="A14" s="2">
        <v>41791</v>
      </c>
      <c r="B14">
        <f>SUM(35+'[1]CHS CM'!B14+'[1]Devereux CM'!B14+'[1]One Hope CM'!B14)</f>
        <v>122.5</v>
      </c>
      <c r="C14">
        <f>SUM(0+'[1]CHS CM'!C14+'[1]Devereux CM'!C14+'[1]One Hope CM'!C14)</f>
        <v>3</v>
      </c>
      <c r="D14">
        <f>SUM(3+'[1]CHS CM'!D14+'[1]Devereux CM'!D14+'[1]One Hope CM'!D14)</f>
        <v>4</v>
      </c>
      <c r="E14">
        <f t="shared" si="0"/>
        <v>121.5</v>
      </c>
      <c r="F14" s="5">
        <f t="shared" si="1"/>
        <v>-1</v>
      </c>
      <c r="G14" s="3">
        <f t="shared" si="2"/>
        <v>3.2786885245901641E-2</v>
      </c>
      <c r="H14" s="3">
        <f>(D9+D10+D11+D12+D13+D14)/(($B$9+E14)/2)</f>
        <v>0.29387755102040819</v>
      </c>
      <c r="I14" s="3">
        <f>(D3+D4+D5+D6+D7+D8+D9+D10+D11+D12+D13+D14)/(($B$3+E14)/2)</f>
        <v>0.54361054766734285</v>
      </c>
      <c r="J14" s="3">
        <f t="shared" ref="J14:J35" si="3">(D3+D4+D5+D6+D7+D8+D9+D10+D11+D12+D13+D14)/((B3+E14)/2)</f>
        <v>0.54361054766734285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f>SUM(33+'[1]CHS CM'!B15+'[1]Devereux CM'!B15+'[1]One Hope CM'!B15)</f>
        <v>122.5</v>
      </c>
      <c r="C15">
        <f>SUM(1+'[1]CHS CM'!C15+'[1]Devereux CM'!C15+'[1]One Hope CM'!C15)</f>
        <v>8</v>
      </c>
      <c r="D15">
        <f>SUM(1+'[1]CHS CM'!D15+'[1]Devereux CM'!D15+'[1]One Hope CM'!D15)</f>
        <v>3</v>
      </c>
      <c r="E15">
        <f t="shared" si="0"/>
        <v>127.5</v>
      </c>
      <c r="F15" s="5">
        <f t="shared" si="1"/>
        <v>5</v>
      </c>
      <c r="G15" s="3">
        <f t="shared" si="2"/>
        <v>2.4E-2</v>
      </c>
      <c r="H15" s="3">
        <f>(D9+D10+D11+D12+D13+D14+D15)/(($B$9+E15)/2)</f>
        <v>0.31075697211155379</v>
      </c>
      <c r="I15" s="3">
        <f>D15/(($B$15+E15)/2)</f>
        <v>2.4E-2</v>
      </c>
      <c r="J15" s="3">
        <f t="shared" si="3"/>
        <v>0.52446183953033265</v>
      </c>
      <c r="K15" s="3">
        <f t="shared" si="4"/>
        <v>2.3483365949119372E-2</v>
      </c>
      <c r="L15">
        <v>3</v>
      </c>
      <c r="M15" s="6"/>
      <c r="P15" s="6"/>
    </row>
    <row r="16" spans="1:16" x14ac:dyDescent="0.2">
      <c r="A16" s="2">
        <v>41852</v>
      </c>
      <c r="B16">
        <f>SUM(33+'[1]CHS CM'!B16+'[1]Devereux CM'!B16+'[1]One Hope CM'!B16)</f>
        <v>127.5</v>
      </c>
      <c r="C16">
        <f>SUM(3+'[1]CHS CM'!C16+'[1]Devereux CM'!C16+'[1]One Hope CM'!C16)</f>
        <v>9</v>
      </c>
      <c r="D16">
        <f>SUM(2+'[1]CHS CM'!D16+'[1]Devereux CM'!D16+'[1]One Hope CM'!D16)</f>
        <v>9</v>
      </c>
      <c r="E16">
        <f t="shared" si="0"/>
        <v>127.5</v>
      </c>
      <c r="F16" s="5">
        <f t="shared" si="1"/>
        <v>0</v>
      </c>
      <c r="G16" s="3">
        <f t="shared" si="2"/>
        <v>7.0588235294117646E-2</v>
      </c>
      <c r="H16" s="3">
        <f>(D9+D10+D11+D12+D13+D14+D15+D16)/(($B$9+E16)/2)</f>
        <v>0.38247011952191234</v>
      </c>
      <c r="I16" s="3">
        <f>(D15+D16)/(($B$15+E16)/2)</f>
        <v>9.6000000000000002E-2</v>
      </c>
      <c r="J16" s="3">
        <f t="shared" si="3"/>
        <v>0.54932301740812384</v>
      </c>
      <c r="K16" s="3">
        <f t="shared" si="4"/>
        <v>7.7369439071566737E-2</v>
      </c>
      <c r="L16">
        <v>7</v>
      </c>
      <c r="M16" s="6">
        <v>2</v>
      </c>
      <c r="P16" s="6"/>
    </row>
    <row r="17" spans="1:16" x14ac:dyDescent="0.2">
      <c r="A17" s="2">
        <v>41883</v>
      </c>
      <c r="B17">
        <f>SUM(34+'[1]CHS CM'!B17+'[1]Devereux CM'!B17+'[1]One Hope CM'!B17)</f>
        <v>127.5</v>
      </c>
      <c r="C17">
        <f>SUM(4+'[1]CHS CM'!C17+'[1]Devereux CM'!C17+'[1]One Hope CM'!C17)</f>
        <v>8</v>
      </c>
      <c r="D17">
        <f>SUM(6+'[1]CHS CM'!D17+'[1]Devereux CM'!D17+'[1]One Hope CM'!D17)</f>
        <v>9</v>
      </c>
      <c r="E17">
        <f t="shared" si="0"/>
        <v>126.5</v>
      </c>
      <c r="F17" s="5">
        <f t="shared" si="1"/>
        <v>-1</v>
      </c>
      <c r="G17" s="3">
        <f t="shared" si="2"/>
        <v>7.0866141732283464E-2</v>
      </c>
      <c r="H17" s="3">
        <f>(D9+D10+D11+D12+D13+D14+D15+D16+D17)/(($B$9+E17)/2)</f>
        <v>0.45600000000000002</v>
      </c>
      <c r="I17" s="3">
        <f>(D15+D16+D17)/(($B$15+E17)/2)</f>
        <v>0.16867469879518071</v>
      </c>
      <c r="J17" s="3">
        <f t="shared" si="3"/>
        <v>0.5859375</v>
      </c>
      <c r="K17" s="3">
        <f t="shared" si="4"/>
        <v>0.1484375</v>
      </c>
      <c r="L17">
        <v>9</v>
      </c>
      <c r="M17" s="6"/>
      <c r="P17" s="6"/>
    </row>
    <row r="18" spans="1:16" x14ac:dyDescent="0.2">
      <c r="A18" s="2">
        <v>41913</v>
      </c>
      <c r="B18">
        <f>SUM(32+'[1]CHS CM'!B18+'[1]Devereux CM'!B18+'[1]One Hope CM'!B18)</f>
        <v>126.5</v>
      </c>
      <c r="C18">
        <f>SUM(4+'[1]CHS CM'!C18+'[1]Devereux CM'!C18+'[1]One Hope CM'!C18)</f>
        <v>10</v>
      </c>
      <c r="D18">
        <f>SUM(3+'[1]CHS CM'!D18+'[1]Devereux CM'!D18+'[1]One Hope CM'!D18)</f>
        <v>6</v>
      </c>
      <c r="E18">
        <f t="shared" si="0"/>
        <v>130.5</v>
      </c>
      <c r="F18" s="5">
        <f t="shared" si="1"/>
        <v>4</v>
      </c>
      <c r="G18" s="3">
        <f t="shared" si="2"/>
        <v>4.6692607003891051E-2</v>
      </c>
      <c r="H18" s="3">
        <f>(D9+D10+D11+D12+D13+D14+D15+D16+D17+D18)/(($B$9+E18)/2)</f>
        <v>0.49606299212598426</v>
      </c>
      <c r="I18" s="3">
        <f>(D15+D16+D17+D18)/(($B$15+E18)/2)</f>
        <v>0.2134387351778656</v>
      </c>
      <c r="J18" s="3">
        <f t="shared" si="3"/>
        <v>0.57587548638132291</v>
      </c>
      <c r="K18" s="3">
        <f t="shared" si="4"/>
        <v>0.1867704280155642</v>
      </c>
      <c r="L18">
        <v>5</v>
      </c>
      <c r="M18" s="6">
        <v>1</v>
      </c>
      <c r="P18" s="6"/>
    </row>
    <row r="19" spans="1:16" x14ac:dyDescent="0.2">
      <c r="A19" s="2">
        <v>41944</v>
      </c>
      <c r="B19">
        <f>SUM(33+'[1]CHS CM'!B19+'[1]Devereux CM'!B19+'[1]One Hope CM'!B19)</f>
        <v>130.5</v>
      </c>
      <c r="C19">
        <f>SUM(2+'[1]CHS CM'!C19+'[1]Devereux CM'!C19+'[1]One Hope CM'!C19)</f>
        <v>3</v>
      </c>
      <c r="D19">
        <f>SUM(4+'[1]CHS CM'!D19+'[1]Devereux CM'!D19+'[1]One Hope CM'!D19)</f>
        <v>7</v>
      </c>
      <c r="E19">
        <f t="shared" si="0"/>
        <v>126.5</v>
      </c>
      <c r="F19" s="5">
        <f t="shared" si="1"/>
        <v>-4</v>
      </c>
      <c r="G19" s="3">
        <f t="shared" si="2"/>
        <v>5.4474708171206226E-2</v>
      </c>
      <c r="H19" s="3">
        <f>(D9+D10+D11+D12+D13+D14+D15+D16+D17+D18+D19)/(($B$9+E19)/2)</f>
        <v>0.56000000000000005</v>
      </c>
      <c r="I19" s="3">
        <f>(D15+D16+D17+D18+D19)/(($B$15+E19)/2)</f>
        <v>0.27309236947791166</v>
      </c>
      <c r="J19" s="3">
        <f t="shared" si="3"/>
        <v>0.59199999999999997</v>
      </c>
      <c r="K19" s="3">
        <f t="shared" si="4"/>
        <v>0.24</v>
      </c>
      <c r="L19">
        <v>6</v>
      </c>
      <c r="M19" s="6">
        <v>1</v>
      </c>
    </row>
    <row r="20" spans="1:16" x14ac:dyDescent="0.2">
      <c r="A20" s="2">
        <v>41974</v>
      </c>
      <c r="B20">
        <f>SUM(31+'[1]CHS CM'!B20+'[1]Devereux CM'!B20+'[1]One Hope CM'!B20)</f>
        <v>126.5</v>
      </c>
      <c r="C20">
        <f>SUM(3+'[1]CHS CM'!C20+'[1]Devereux CM'!C20+'[1]One Hope CM'!C20)</f>
        <v>5</v>
      </c>
      <c r="D20">
        <f>SUM(2+'[1]CHS CM'!D20+'[1]Devereux CM'!D20+'[1]One Hope CM'!D20)</f>
        <v>8</v>
      </c>
      <c r="E20">
        <f t="shared" si="0"/>
        <v>123.5</v>
      </c>
      <c r="F20" s="5">
        <f t="shared" si="1"/>
        <v>-3</v>
      </c>
      <c r="G20" s="3">
        <f t="shared" si="2"/>
        <v>6.4000000000000001E-2</v>
      </c>
      <c r="H20" s="3">
        <f>(D9+D10+D11+D12+D13+D14+D15+D16+D17+D18+D19+D20)/(($B$9+E20)/2)</f>
        <v>0.63157894736842102</v>
      </c>
      <c r="I20" s="3">
        <f>(D15+D16+D17+D18+D19+D20)/(($B$15+E20)/2)</f>
        <v>0.34146341463414637</v>
      </c>
      <c r="J20" s="3">
        <f t="shared" si="3"/>
        <v>0.63157894736842102</v>
      </c>
      <c r="K20" s="3">
        <f t="shared" si="4"/>
        <v>0.30769230769230771</v>
      </c>
      <c r="L20">
        <v>8</v>
      </c>
      <c r="M20" s="6"/>
    </row>
    <row r="21" spans="1:16" x14ac:dyDescent="0.2">
      <c r="A21" s="2">
        <v>42005</v>
      </c>
      <c r="B21">
        <f>SUM(32+'[1]CHS CM'!B21+'[1]Devereux CM'!B21+'[1]One Hope CM'!B21)</f>
        <v>123.5</v>
      </c>
      <c r="C21">
        <f>SUM(3+'[1]CHS CM'!C21+'[1]Devereux CM'!C21+'[1]One Hope CM'!C21)</f>
        <v>10.5</v>
      </c>
      <c r="D21">
        <f>SUM(2+'[1]CHS CM'!D21+'[1]Devereux CM'!D21+'[1]One Hope CM'!D21)</f>
        <v>7</v>
      </c>
      <c r="E21">
        <f t="shared" si="0"/>
        <v>127</v>
      </c>
      <c r="F21" s="5">
        <f t="shared" si="1"/>
        <v>3.5</v>
      </c>
      <c r="G21" s="3">
        <f t="shared" si="2"/>
        <v>5.588822355289421E-2</v>
      </c>
      <c r="H21" s="3">
        <f>D21/(($B$21+E21)/2)</f>
        <v>5.588822355289421E-2</v>
      </c>
      <c r="I21" s="3">
        <f>(D15+D16+D17+D18+D19+D20+D21)/(($B$15+E21)/2)</f>
        <v>0.39278557114228457</v>
      </c>
      <c r="J21" s="3">
        <f t="shared" si="3"/>
        <v>0.61296660117878188</v>
      </c>
      <c r="K21" s="3">
        <f t="shared" si="4"/>
        <v>0.34577603143418467</v>
      </c>
      <c r="L21">
        <v>6</v>
      </c>
      <c r="M21" s="6">
        <v>1</v>
      </c>
    </row>
    <row r="22" spans="1:16" x14ac:dyDescent="0.2">
      <c r="A22" s="2">
        <v>42036</v>
      </c>
      <c r="B22">
        <f>SUM(33+'[1]CHS CM'!B22+'[1]Devereux CM'!B22+'[1]One Hope CM'!B22)</f>
        <v>127</v>
      </c>
      <c r="C22">
        <f>SUM(3+'[1]CHS CM'!C22+'[1]Devereux CM'!C22+'[1]One Hope CM'!C22)</f>
        <v>7</v>
      </c>
      <c r="D22">
        <f>SUM(2+'[1]CHS CM'!D22+'[1]Devereux CM'!D22+'[1]One Hope CM'!D22)</f>
        <v>8</v>
      </c>
      <c r="E22">
        <f t="shared" si="0"/>
        <v>126</v>
      </c>
      <c r="F22" s="5">
        <f t="shared" si="1"/>
        <v>-1</v>
      </c>
      <c r="G22" s="3">
        <f t="shared" si="2"/>
        <v>6.3241106719367585E-2</v>
      </c>
      <c r="H22" s="3">
        <f>(D21+D22)/(($B$21+E22)/2)</f>
        <v>0.12024048096192384</v>
      </c>
      <c r="I22" s="3">
        <f>(D15+D16+D17+D18+D19+D20+D21+D22)/(($B$15+E22)/2)</f>
        <v>0.45875251509054327</v>
      </c>
      <c r="J22" s="3">
        <f t="shared" si="3"/>
        <v>0.64187866927592951</v>
      </c>
      <c r="K22" s="3">
        <f t="shared" si="4"/>
        <v>0.40704500978473579</v>
      </c>
      <c r="L22">
        <v>8</v>
      </c>
      <c r="M22" s="6"/>
      <c r="P22" s="6"/>
    </row>
    <row r="23" spans="1:16" x14ac:dyDescent="0.2">
      <c r="A23" s="2">
        <v>42064</v>
      </c>
      <c r="B23">
        <f>SUM(34+'[1]CHS CM'!B23+'[1]Devereux CM'!B23+'[1]One Hope CM'!B23)</f>
        <v>126</v>
      </c>
      <c r="C23">
        <f>SUM(1+'[1]CHS CM'!C23+'[1]Devereux CM'!C23+'[1]One Hope CM'!C23)</f>
        <v>10</v>
      </c>
      <c r="D23">
        <f>SUM(2+'[1]CHS CM'!D23+'[1]Devereux CM'!D23+'[1]One Hope CM'!D23)</f>
        <v>6</v>
      </c>
      <c r="E23">
        <f t="shared" si="0"/>
        <v>130</v>
      </c>
      <c r="F23" s="5">
        <f t="shared" si="1"/>
        <v>4</v>
      </c>
      <c r="G23" s="3">
        <f t="shared" si="2"/>
        <v>4.6875E-2</v>
      </c>
      <c r="H23" s="3">
        <f>(D21+D22+D23)/(($B$21+E23)/2)</f>
        <v>0.16568047337278108</v>
      </c>
      <c r="I23" s="3">
        <f>(D15+D16+D17+D18+D19+D20+D21+D22+D23)/(($B$15+E23)/2)</f>
        <v>0.49900990099009901</v>
      </c>
      <c r="J23" s="3">
        <f t="shared" si="3"/>
        <v>0.64466019417475728</v>
      </c>
      <c r="K23" s="3">
        <f t="shared" si="4"/>
        <v>0.44271844660194176</v>
      </c>
      <c r="L23">
        <v>5</v>
      </c>
      <c r="M23" s="6">
        <v>1</v>
      </c>
      <c r="P23" s="6"/>
    </row>
    <row r="24" spans="1:16" x14ac:dyDescent="0.2">
      <c r="A24" s="2">
        <v>42095</v>
      </c>
      <c r="B24">
        <f>SUM(33+'[1]CHS CM'!B24+'[1]Devereux CM'!B24+'[1]One Hope CM'!B24)</f>
        <v>130</v>
      </c>
      <c r="C24">
        <f>SUM(2+'[1]CHS CM'!C24+'[1]Devereux CM'!C24+'[1]One Hope CM'!C24)</f>
        <v>7</v>
      </c>
      <c r="D24">
        <f>SUM(0+'[1]CHS CM'!D24+'[1]Devereux CM'!D24+'[1]One Hope CM'!D24)</f>
        <v>4</v>
      </c>
      <c r="E24">
        <f t="shared" si="0"/>
        <v>133</v>
      </c>
      <c r="F24" s="5">
        <f t="shared" si="1"/>
        <v>3</v>
      </c>
      <c r="G24" s="3">
        <f t="shared" si="2"/>
        <v>3.0418250950570342E-2</v>
      </c>
      <c r="H24" s="3">
        <f>(D21+D22+D23+D24)/(($B$21+E24)/2)</f>
        <v>0.19493177387914229</v>
      </c>
      <c r="I24" s="3">
        <f>(D15+D16+D17+D18+D19+D20+D21+D22+D23+D24)/(($B$15+E24)/2)</f>
        <v>0.52446183953033265</v>
      </c>
      <c r="J24" s="3">
        <f t="shared" si="3"/>
        <v>0.60886319845857417</v>
      </c>
      <c r="K24" s="3">
        <f t="shared" si="4"/>
        <v>0.47013487475915222</v>
      </c>
      <c r="L24">
        <v>4</v>
      </c>
      <c r="M24" s="6"/>
      <c r="P24" s="6"/>
    </row>
    <row r="25" spans="1:16" x14ac:dyDescent="0.2">
      <c r="A25" s="2">
        <v>42125</v>
      </c>
      <c r="B25">
        <f>SUM(35+'[1]CHS CM'!B25+'[1]Devereux CM'!B25+'[1]One Hope CM'!B25)</f>
        <v>133</v>
      </c>
      <c r="C25">
        <f>SUM(3+'[1]CHS CM'!C25+'[1]Devereux CM'!C25+'[1]One Hope CM'!C25)</f>
        <v>7</v>
      </c>
      <c r="D25">
        <f>SUM(3+'[1]CHS CM'!D25+'[1]Devereux CM'!D25+'[1]One Hope CM'!D25)</f>
        <v>7</v>
      </c>
      <c r="E25">
        <f t="shared" si="0"/>
        <v>133</v>
      </c>
      <c r="F25" s="5">
        <f t="shared" si="1"/>
        <v>0</v>
      </c>
      <c r="G25" s="3">
        <f t="shared" si="2"/>
        <v>5.2631578947368418E-2</v>
      </c>
      <c r="H25" s="3">
        <f>(D21+D22+D23+D24+D25)/(($B$21+E25)/2)</f>
        <v>0.24951267056530213</v>
      </c>
      <c r="I25" s="3">
        <f>(D15+D16+D17+D18+D19+D20+D21+D22+D23+D24+D25)/(($B$15+E25)/2)</f>
        <v>0.57925636007827785</v>
      </c>
      <c r="J25" s="3">
        <f t="shared" si="3"/>
        <v>0.61056751467710368</v>
      </c>
      <c r="K25" s="3">
        <f t="shared" si="4"/>
        <v>0.53228962818003911</v>
      </c>
      <c r="L25">
        <v>7</v>
      </c>
      <c r="M25" s="6"/>
      <c r="P25" s="6"/>
    </row>
    <row r="26" spans="1:16" x14ac:dyDescent="0.2">
      <c r="A26" s="2">
        <v>42156</v>
      </c>
      <c r="B26">
        <f>SUM(35+'[1]CHS CM'!B26+'[1]Devereux CM'!B26+'[1]One Hope CM'!B26)</f>
        <v>133</v>
      </c>
      <c r="C26">
        <f>SUM(1+'[1]CHS CM'!C26+'[1]Devereux CM'!C26+'[1]One Hope CM'!C26)</f>
        <v>7</v>
      </c>
      <c r="D26">
        <f>SUM(1+'[1]CHS CM'!D26+'[1]Devereux CM'!D26+'[1]One Hope CM'!D26)</f>
        <v>7</v>
      </c>
      <c r="E26">
        <f t="shared" si="0"/>
        <v>133</v>
      </c>
      <c r="F26" s="5">
        <f t="shared" si="1"/>
        <v>0</v>
      </c>
      <c r="G26" s="3">
        <f t="shared" si="2"/>
        <v>5.2631578947368418E-2</v>
      </c>
      <c r="H26" s="3">
        <f>(D21+D22+D23+D24+D25+D26)/(($B$21+E26)/2)</f>
        <v>0.30409356725146197</v>
      </c>
      <c r="I26" s="3">
        <f>(D15+D16+D17+D18+D19+D20+D21+D22+D23+D24+D25+D26)/(($B$15+E26)/2)</f>
        <v>0.63405088062622306</v>
      </c>
      <c r="J26" s="3">
        <f t="shared" si="3"/>
        <v>0.63405088062622306</v>
      </c>
      <c r="K26" s="3">
        <f t="shared" si="4"/>
        <v>0.57925636007827785</v>
      </c>
      <c r="L26">
        <v>6</v>
      </c>
      <c r="M26" s="6">
        <v>1</v>
      </c>
    </row>
    <row r="27" spans="1:16" x14ac:dyDescent="0.2">
      <c r="A27" s="2">
        <v>42186</v>
      </c>
      <c r="B27">
        <f>SUM(33+'[1]CHS CM'!B27+'[1]Devereux CM'!B27+'[1]One Hope CM'!B27)</f>
        <v>130</v>
      </c>
      <c r="C27">
        <f>SUM(0+'[1]CHS CM'!C27+'[1]Devereux CM'!C27+'[1]One Hope CM'!C27)</f>
        <v>7</v>
      </c>
      <c r="D27">
        <f>SUM(2+'[1]CHS CM'!D27+'[1]Devereux CM'!D27+'[1]One Hope CM'!D27)</f>
        <v>8</v>
      </c>
      <c r="E27">
        <f t="shared" si="0"/>
        <v>129</v>
      </c>
      <c r="F27" s="5">
        <f t="shared" si="1"/>
        <v>-1</v>
      </c>
      <c r="G27" s="3">
        <f t="shared" si="2"/>
        <v>6.1776061776061778E-2</v>
      </c>
      <c r="H27" s="3">
        <f>(D21+D22+D23+D24+D25+D26+D27)/(($B$21+E27)/2)</f>
        <v>0.37227722772277227</v>
      </c>
      <c r="I27" s="3">
        <f>D27/(($B$27+E27)/2)</f>
        <v>6.1776061776061778E-2</v>
      </c>
      <c r="J27" s="3">
        <f t="shared" si="3"/>
        <v>0.67056530214424948</v>
      </c>
      <c r="K27" s="3">
        <f t="shared" si="4"/>
        <v>0.60818713450292394</v>
      </c>
      <c r="L27">
        <v>7</v>
      </c>
      <c r="M27" s="6">
        <v>1</v>
      </c>
      <c r="P27" s="6"/>
    </row>
    <row r="28" spans="1:16" x14ac:dyDescent="0.2">
      <c r="A28" s="2">
        <v>42217</v>
      </c>
      <c r="B28">
        <f>SUM(31+'[1]CHS CM'!B28+'[1]Devereux CM'!B28+'[1]One Hope CM'!B28)</f>
        <v>129</v>
      </c>
      <c r="C28">
        <f>SUM(5+'[1]CHS CM'!C28+'[1]Devereux CM'!C28+'[1]One Hope CM'!C28)</f>
        <v>10</v>
      </c>
      <c r="D28">
        <f>SUM(4+'[1]CHS CM'!D28+'[1]Devereux CM'!D28+'[1]One Hope CM'!D28)</f>
        <v>13</v>
      </c>
      <c r="E28">
        <f t="shared" si="0"/>
        <v>126</v>
      </c>
      <c r="F28" s="5">
        <f t="shared" si="1"/>
        <v>-3</v>
      </c>
      <c r="G28" s="3">
        <f t="shared" si="2"/>
        <v>0.10196078431372549</v>
      </c>
      <c r="H28" s="3">
        <f>(D21+D22+D23+D24+D25+D26+D27+D28)/(($B$21+E28)/2)</f>
        <v>0.48096192384769537</v>
      </c>
      <c r="I28" s="3">
        <f>(D27+D28)/(($B$27+E28)/2)</f>
        <v>0.1640625</v>
      </c>
      <c r="J28" s="3">
        <f t="shared" si="3"/>
        <v>0.7100591715976331</v>
      </c>
      <c r="K28" s="3">
        <f t="shared" si="4"/>
        <v>0.65483234714003946</v>
      </c>
      <c r="L28">
        <v>12</v>
      </c>
      <c r="M28" s="6">
        <v>1</v>
      </c>
    </row>
    <row r="29" spans="1:16" x14ac:dyDescent="0.2">
      <c r="A29" s="2">
        <v>42248</v>
      </c>
      <c r="B29">
        <f>SUM(32+'[1]CHS CM'!B29+'[1]Devereux CM'!B29+'[1]One Hope CM'!B29)</f>
        <v>126</v>
      </c>
      <c r="C29">
        <f>SUM(3+'[1]CHS CM'!C29+'[1]Devereux CM'!C29+'[1]One Hope CM'!C29)</f>
        <v>9</v>
      </c>
      <c r="D29">
        <f>SUM(3+'[1]CHS CM'!D29+'[1]Devereux CM'!D29+'[1]One Hope CM'!D29)</f>
        <v>7</v>
      </c>
      <c r="E29">
        <f t="shared" si="0"/>
        <v>128</v>
      </c>
      <c r="F29" s="5">
        <f t="shared" si="1"/>
        <v>2</v>
      </c>
      <c r="G29" s="3">
        <f t="shared" si="2"/>
        <v>5.5118110236220472E-2</v>
      </c>
      <c r="H29" s="3">
        <f>(D21+D22+D23+D24+D25+D26+D27+D28+D29)/(($B$21+E29)/2)</f>
        <v>0.53280318091451295</v>
      </c>
      <c r="I29" s="3">
        <f>(D27+D28+D29)/(($B$27+E29)/2)</f>
        <v>0.21705426356589147</v>
      </c>
      <c r="J29" s="3">
        <f t="shared" si="3"/>
        <v>0.69155206286836934</v>
      </c>
      <c r="K29" s="3">
        <f t="shared" si="4"/>
        <v>0.62868369351669939</v>
      </c>
      <c r="L29">
        <v>6</v>
      </c>
      <c r="M29" s="6">
        <v>1</v>
      </c>
      <c r="P29" s="6"/>
    </row>
    <row r="30" spans="1:16" x14ac:dyDescent="0.2">
      <c r="A30" s="2">
        <v>42278</v>
      </c>
      <c r="B30">
        <f>SUM(32+'[1]CHS CM'!B30+'[1]Devereux CM'!B30+'[1]One Hope CM'!B30)</f>
        <v>128</v>
      </c>
      <c r="C30">
        <f>SUM(0+'[1]CHS CM'!C30+'[1]Devereux CM'!C30+'[1]One Hope CM'!C30)</f>
        <v>3</v>
      </c>
      <c r="D30">
        <f>SUM(1+'[1]CHS CM'!D30+'[1]Devereux CM'!D30+'[1]One Hope CM'!D30)</f>
        <v>9</v>
      </c>
      <c r="E30">
        <f t="shared" si="0"/>
        <v>122</v>
      </c>
      <c r="F30" s="5">
        <f t="shared" si="1"/>
        <v>-6</v>
      </c>
      <c r="G30" s="3">
        <f t="shared" si="2"/>
        <v>7.1999999999999995E-2</v>
      </c>
      <c r="H30" s="3">
        <f>(D21+D22+D23+D24+D25+D26+D27+D28+D29+D30)/(($B$21+E30)/2)</f>
        <v>0.61914460285132378</v>
      </c>
      <c r="I30" s="3">
        <f>(D27+D28+D29+D30)/(($B$27+E30)/2)</f>
        <v>0.29365079365079366</v>
      </c>
      <c r="J30" s="3">
        <f t="shared" si="3"/>
        <v>0.72079207920792077</v>
      </c>
      <c r="K30" s="3">
        <f t="shared" si="4"/>
        <v>0.65742574257425745</v>
      </c>
      <c r="L30">
        <v>8</v>
      </c>
      <c r="M30" s="6">
        <v>1</v>
      </c>
      <c r="P30" s="6"/>
    </row>
    <row r="31" spans="1:16" x14ac:dyDescent="0.2">
      <c r="A31" s="2">
        <v>42309</v>
      </c>
      <c r="B31">
        <f>SUM(31+'[1]CHS CM'!B31+'[1]Devereux CM'!B31+'[1]One Hope CM'!B31)</f>
        <v>122</v>
      </c>
      <c r="C31">
        <f>SUM(1+'[1]CHS CM'!C31+'[1]Devereux CM'!C31+'[1]One Hope CM'!C31)</f>
        <v>4</v>
      </c>
      <c r="D31">
        <f>SUM(2+'[1]CHS CM'!D31+'[1]Devereux CM'!D31+'[1]One Hope CM'!D31)</f>
        <v>5</v>
      </c>
      <c r="E31">
        <f t="shared" si="0"/>
        <v>121</v>
      </c>
      <c r="F31" s="5">
        <f t="shared" si="1"/>
        <v>-1</v>
      </c>
      <c r="G31" s="3">
        <f t="shared" si="2"/>
        <v>4.1152263374485597E-2</v>
      </c>
      <c r="H31" s="3">
        <f>(D21+D22+D23+D24+D25+D26+D27+D28+D29+D30+D31)/(($B$21+E31)/2)</f>
        <v>0.66257668711656437</v>
      </c>
      <c r="I31" s="3">
        <f>(D27+D28+D29+D30+D31)/(($B$27+E31)/2)</f>
        <v>0.33466135458167329</v>
      </c>
      <c r="J31" s="3">
        <f t="shared" si="3"/>
        <v>0.71919191919191916</v>
      </c>
      <c r="K31" s="3">
        <f t="shared" si="4"/>
        <v>0.66262626262626267</v>
      </c>
      <c r="L31">
        <v>5</v>
      </c>
      <c r="M31" s="6"/>
      <c r="P31" s="6"/>
    </row>
    <row r="32" spans="1:16" x14ac:dyDescent="0.2">
      <c r="A32" s="2">
        <v>42339</v>
      </c>
      <c r="B32">
        <f>SUM(30+'[1]CHS CM'!B32+'[1]Devereux CM'!B32+'[1]One Hope CM'!B32)</f>
        <v>121</v>
      </c>
      <c r="C32">
        <f>SUM(2+'[1]CHS CM'!C32+'[1]Devereux CM'!C32+'[1]One Hope CM'!C32)</f>
        <v>4</v>
      </c>
      <c r="D32">
        <f>SUM(2+'[1]CHS CM'!D32+'[1]Devereux CM'!D32+'[1]One Hope CM'!D32)</f>
        <v>6</v>
      </c>
      <c r="E32">
        <f t="shared" si="0"/>
        <v>119</v>
      </c>
      <c r="F32" s="5">
        <f t="shared" si="1"/>
        <v>-2</v>
      </c>
      <c r="G32" s="3">
        <f t="shared" si="2"/>
        <v>0.05</v>
      </c>
      <c r="H32" s="3">
        <f>(D21+D22+D23+D24+D25+D26+D27+D28+D29+D30+D31+D32)/(($B$21+E32)/2)</f>
        <v>0.71752577319587629</v>
      </c>
      <c r="I32" s="3">
        <f>(D27+D28+D29+D30+D31+D32)/(($B$27+E32)/2)</f>
        <v>0.38554216867469882</v>
      </c>
      <c r="J32" s="3">
        <f t="shared" si="3"/>
        <v>0.71752577319587629</v>
      </c>
      <c r="K32" s="3">
        <f t="shared" si="4"/>
        <v>0.65154639175257734</v>
      </c>
      <c r="L32">
        <v>5</v>
      </c>
      <c r="M32" s="6">
        <v>1</v>
      </c>
      <c r="P32" s="6"/>
    </row>
    <row r="33" spans="1:16" x14ac:dyDescent="0.2">
      <c r="A33" s="2">
        <v>42370</v>
      </c>
      <c r="B33">
        <f>SUM(30+'[1]CHS CM'!B33+'[1]Devereux CM'!B33+'[1]One Hope CM'!B33)</f>
        <v>119</v>
      </c>
      <c r="C33">
        <f>SUM(1+'[1]CHS CM'!C33+'[1]Devereux CM'!C33+'[1]One Hope CM'!C33)</f>
        <v>3</v>
      </c>
      <c r="D33">
        <f>SUM(3+'[1]CHS CM'!D33+'[1]Devereux CM'!D33+'[1]One Hope CM'!D33)</f>
        <v>6</v>
      </c>
      <c r="E33">
        <f t="shared" si="0"/>
        <v>116</v>
      </c>
      <c r="F33" s="5">
        <f t="shared" si="1"/>
        <v>-3</v>
      </c>
      <c r="G33" s="3">
        <f t="shared" si="2"/>
        <v>5.106382978723404E-2</v>
      </c>
      <c r="H33" s="3">
        <f>(D33)/(($B$33+E33)/2)</f>
        <v>5.106382978723404E-2</v>
      </c>
      <c r="I33" s="3">
        <f>(D27+D28+D29+D30+D31+D32+D33)/(($B$27+E33)/2)</f>
        <v>0.43902439024390244</v>
      </c>
      <c r="J33" s="3">
        <f t="shared" si="3"/>
        <v>0.70781893004115226</v>
      </c>
      <c r="K33" s="3">
        <f t="shared" si="4"/>
        <v>0.65020576131687247</v>
      </c>
      <c r="L33">
        <v>6</v>
      </c>
      <c r="M33" s="6"/>
      <c r="P33" s="6"/>
    </row>
    <row r="34" spans="1:16" x14ac:dyDescent="0.2">
      <c r="A34" s="2">
        <v>42401</v>
      </c>
      <c r="B34">
        <f>SUM(28+'[1]CHS CM'!B34+'[1]Devereux CM'!B34+'[1]One Hope CM'!B34)</f>
        <v>116</v>
      </c>
      <c r="C34">
        <f>SUM(5+'[1]CHS CM'!C34+'[1]Devereux CM'!C34+'[1]One Hope CM'!C34)</f>
        <v>13</v>
      </c>
      <c r="D34">
        <f>SUM(3+'[1]CHS CM'!D34+'[1]Devereux CM'!D34+'[1]One Hope CM'!D34)</f>
        <v>9</v>
      </c>
      <c r="E34">
        <f t="shared" si="0"/>
        <v>120</v>
      </c>
      <c r="F34" s="5">
        <f t="shared" si="1"/>
        <v>4</v>
      </c>
      <c r="G34" s="3">
        <f t="shared" si="2"/>
        <v>7.6271186440677971E-2</v>
      </c>
      <c r="H34" s="3">
        <f>(D33+D34)/(($B$33+E34)/2)</f>
        <v>0.12552301255230125</v>
      </c>
      <c r="I34" s="3">
        <f>(D27+D28+D29+D30+D31+D32+D33+D34)/(($B$27+E34)/2)</f>
        <v>0.504</v>
      </c>
      <c r="J34" s="3">
        <f t="shared" si="3"/>
        <v>0.70731707317073167</v>
      </c>
      <c r="K34" s="3">
        <f t="shared" si="4"/>
        <v>0.64227642276422769</v>
      </c>
      <c r="L34">
        <v>8</v>
      </c>
      <c r="M34" s="6">
        <v>1</v>
      </c>
      <c r="P34" s="6"/>
    </row>
    <row r="35" spans="1:16" x14ac:dyDescent="0.2">
      <c r="A35" s="2">
        <v>42430</v>
      </c>
      <c r="B35">
        <f>SUM(30+'[1]CHS CM'!B35+'[1]Devereux CM'!B35+'[1]One Hope CM'!B35)</f>
        <v>120</v>
      </c>
      <c r="C35">
        <f>SUM(5+'[1]CHS CM'!C35+'[1]Devereux CM'!C35+'[1]One Hope CM'!C35)</f>
        <v>13</v>
      </c>
      <c r="D35">
        <f>SUM(3+'[1]CHS CM'!D35+'[1]Devereux CM'!D35+'[1]One Hope CM'!D35)</f>
        <v>12</v>
      </c>
      <c r="E35">
        <f t="shared" si="0"/>
        <v>121</v>
      </c>
      <c r="F35" s="5">
        <f t="shared" si="1"/>
        <v>1</v>
      </c>
      <c r="G35" s="3">
        <f t="shared" si="2"/>
        <v>9.9585062240663894E-2</v>
      </c>
      <c r="H35" s="3">
        <f>(D33+D34+D35)/(($B$33+E35)/2)</f>
        <v>0.22500000000000001</v>
      </c>
      <c r="I35" s="3">
        <f>(D27+D28+D29+D30+D31+D32+D33+D34+D35)/(($B$27+E35)/2)</f>
        <v>0.59760956175298807</v>
      </c>
      <c r="J35" s="3">
        <f t="shared" si="3"/>
        <v>0.74103585657370519</v>
      </c>
      <c r="K35" s="3">
        <f t="shared" si="4"/>
        <v>0.68525896414342624</v>
      </c>
      <c r="L35">
        <v>12</v>
      </c>
      <c r="M35" s="6"/>
      <c r="P35" s="6"/>
    </row>
    <row r="36" spans="1:16" x14ac:dyDescent="0.2">
      <c r="A36" s="2">
        <v>42461</v>
      </c>
      <c r="B36">
        <f>SUM(32+'[1]CHS CM'!B36+'[1]Devereux CM'!B36+'[1]One Hope CM'!B36)</f>
        <v>121</v>
      </c>
      <c r="C36">
        <f>SUM(2+'[1]CHS CM'!C36+'[1]Devereux CM'!C36+'[1]One Hope CM'!C36)</f>
        <v>9</v>
      </c>
      <c r="D36">
        <f>SUM(4+'[1]CHS CM'!D36+'[1]Devereux CM'!D36+'[1]One Hope CM'!D36)</f>
        <v>10</v>
      </c>
      <c r="E36">
        <f t="shared" si="0"/>
        <v>120</v>
      </c>
      <c r="F36" s="5">
        <f t="shared" si="1"/>
        <v>-1</v>
      </c>
      <c r="G36" s="3">
        <f t="shared" si="2"/>
        <v>8.2987551867219914E-2</v>
      </c>
      <c r="H36" s="3">
        <f>(D33+D34+D35+D36)/(($B$33+E36)/2)</f>
        <v>0.30962343096234307</v>
      </c>
      <c r="I36" s="3">
        <f>(D27+D28+D29+D30+D31+D32+D33+D34+D35+D36)/(($B$27+E36)/2)</f>
        <v>0.68</v>
      </c>
      <c r="J36" s="3">
        <f>(D25+D26+D27+D28+D29+D30+D31+D32+D33+D34+D35+D36)/((B25+E36)/2)</f>
        <v>0.78260869565217395</v>
      </c>
      <c r="K36" s="3">
        <f t="shared" si="4"/>
        <v>0.72727272727272729</v>
      </c>
      <c r="L36">
        <v>10</v>
      </c>
      <c r="P36" s="6"/>
    </row>
    <row r="37" spans="1:16" x14ac:dyDescent="0.2">
      <c r="A37" s="2">
        <v>42491</v>
      </c>
      <c r="B37">
        <f>SUM(30+'[1]CHS CM'!B37+'[1]Devereux CM'!B37+'[1]One Hope CM'!B37)</f>
        <v>120</v>
      </c>
      <c r="C37">
        <f>SUM(3+'[1]CHS CM'!C37+'[1]Devereux CM'!C37+'[1]One Hope CM'!C37)</f>
        <v>14</v>
      </c>
      <c r="D37">
        <f>SUM(1+'[1]CHS CM'!D37+'[1]Devereux CM'!D37+'[1]One Hope CM'!D37)</f>
        <v>7</v>
      </c>
      <c r="E37">
        <f t="shared" si="0"/>
        <v>127</v>
      </c>
      <c r="F37" s="5">
        <f t="shared" si="1"/>
        <v>7</v>
      </c>
      <c r="G37" s="3">
        <f t="shared" si="2"/>
        <v>5.6680161943319839E-2</v>
      </c>
      <c r="H37" s="3">
        <f>(D33+D34+D35+D36+D37)/(($B$33+E37)/2)</f>
        <v>0.35772357723577236</v>
      </c>
      <c r="I37" s="3">
        <f>(D27+D28+D29+D30+D31+D32+D33+D34+D35+D36+D37)/(($B$27+E37)/2)</f>
        <v>0.71595330739299612</v>
      </c>
      <c r="J37" s="3">
        <f>(D26+D27+D28+D29+D30+D31+D32+D33+D34+D35+D36+D37)/((B26+E37)/2)</f>
        <v>0.7615384615384615</v>
      </c>
      <c r="K37" s="3">
        <f t="shared" si="4"/>
        <v>0.69230769230769229</v>
      </c>
      <c r="L37">
        <v>5</v>
      </c>
      <c r="M37">
        <v>2</v>
      </c>
      <c r="P37" s="6"/>
    </row>
    <row r="38" spans="1:16" x14ac:dyDescent="0.2">
      <c r="A38" s="2">
        <v>42522</v>
      </c>
      <c r="B38">
        <f>SUM(32+'[1]CHS CM'!B38+'[1]Devereux CM'!B38+'[1]One Hope CM'!B38)</f>
        <v>127</v>
      </c>
      <c r="C38">
        <f>SUM(0+'[1]CHS CM'!C38+'[1]Devereux CM'!C38+'[1]One Hope CM'!C38)</f>
        <v>11</v>
      </c>
      <c r="D38">
        <f>SUM(1+'[1]CHS CM'!D38+'[1]Devereux CM'!D38+'[1]One Hope CM'!D38)</f>
        <v>8</v>
      </c>
      <c r="E38">
        <f t="shared" si="0"/>
        <v>130</v>
      </c>
      <c r="F38" s="5">
        <f t="shared" si="1"/>
        <v>3</v>
      </c>
      <c r="G38" s="3">
        <f t="shared" si="2"/>
        <v>6.2256809338521402E-2</v>
      </c>
      <c r="H38" s="3">
        <f>(D33+D34+D35+D36+D37+D38)/(($B$33+E38)/2)</f>
        <v>0.41767068273092367</v>
      </c>
      <c r="I38" s="3">
        <f>(D27+D28+D29+D30+D31+D32+D33+D34+D35+D36+D37+D38)/(($B$27+E38)/2)</f>
        <v>0.76923076923076927</v>
      </c>
      <c r="J38" s="3">
        <f>(D27+D28+D29+D30+D31+D32+D33+D34+D35+D36+D37+D38)/((B27+E38)/2)</f>
        <v>0.76923076923076927</v>
      </c>
      <c r="K38" s="3">
        <f t="shared" si="4"/>
        <v>0.7</v>
      </c>
      <c r="L38">
        <v>7</v>
      </c>
      <c r="M38">
        <v>1</v>
      </c>
      <c r="P38" s="6"/>
    </row>
    <row r="39" spans="1:16" x14ac:dyDescent="0.2">
      <c r="A39" s="2">
        <v>42552</v>
      </c>
      <c r="B39">
        <f>SUM(31+'[1]CHS CM'!B39+'[1]Devereux CM'!B39+'[1]One Hope CM'!B39)</f>
        <v>130</v>
      </c>
      <c r="C39">
        <f>SUM(2+'[1]CHS CM'!C39+'[1]Devereux CM'!C39+'[1]One Hope CM'!C39)</f>
        <v>9</v>
      </c>
      <c r="D39">
        <f>SUM(3+'[1]CHS CM'!D39+'[1]Devereux CM'!D39+'[1]One Hope CM'!D39)</f>
        <v>11</v>
      </c>
      <c r="E39">
        <f t="shared" si="0"/>
        <v>128</v>
      </c>
      <c r="F39" s="5">
        <f t="shared" si="1"/>
        <v>-2</v>
      </c>
      <c r="G39" s="3">
        <f t="shared" si="2"/>
        <v>8.5271317829457363E-2</v>
      </c>
      <c r="H39" s="3">
        <f>(D33+D34+D35+D36+D37+D38+D39)/(($B$33+E39)/2)</f>
        <v>0.51012145748987858</v>
      </c>
      <c r="I39" s="3">
        <f>D39/(($B$39+E39)/2)</f>
        <v>8.5271317829457363E-2</v>
      </c>
      <c r="J39" s="3">
        <f t="shared" ref="J39:J86" si="5">(D28+D29+D30+D31+D32+D33+D34+D35+D36+D37+D38+D39)/((B28+E39)/2)</f>
        <v>0.80155642023346307</v>
      </c>
      <c r="K39" s="3">
        <f t="shared" si="4"/>
        <v>0.72373540856031127</v>
      </c>
      <c r="L39">
        <v>9</v>
      </c>
      <c r="M39">
        <v>2</v>
      </c>
      <c r="P39" s="6"/>
    </row>
    <row r="40" spans="1:16" x14ac:dyDescent="0.2">
      <c r="A40" s="2">
        <v>42583</v>
      </c>
      <c r="B40">
        <f>SUM(30+'[1]CHS CM'!B40+'[1]Devereux CM'!B40+'[1]One Hope CM'!B40)</f>
        <v>128</v>
      </c>
      <c r="C40">
        <f>SUM(4+'[1]CHS CM'!C40+'[1]Devereux CM'!C40+'[1]One Hope CM'!C40)</f>
        <v>7</v>
      </c>
      <c r="D40">
        <f>SUM(1+'[1]CHS CM'!D40+'[1]Devereux CM'!D40+'[1]One Hope CM'!D40)</f>
        <v>4</v>
      </c>
      <c r="E40">
        <f t="shared" si="0"/>
        <v>131</v>
      </c>
      <c r="F40" s="5">
        <f t="shared" si="1"/>
        <v>3</v>
      </c>
      <c r="G40" s="3">
        <f t="shared" si="2"/>
        <v>3.0888030888030889E-2</v>
      </c>
      <c r="H40" s="3">
        <f>(D33+D34+D35+D36+D37+D38+D39+D40)/(($B$33+E40)/2)</f>
        <v>0.53600000000000003</v>
      </c>
      <c r="I40" s="3">
        <f>(D39+D40)/(($B$39+E40)/2)</f>
        <v>0.11494252873563218</v>
      </c>
      <c r="J40" s="3">
        <f t="shared" si="5"/>
        <v>0.73151750972762641</v>
      </c>
      <c r="K40" s="3">
        <f t="shared" si="4"/>
        <v>0.66147859922178986</v>
      </c>
      <c r="L40">
        <v>4</v>
      </c>
      <c r="P40" s="6"/>
    </row>
    <row r="41" spans="1:16" x14ac:dyDescent="0.2">
      <c r="A41" s="2">
        <v>42614</v>
      </c>
      <c r="B41">
        <f>SUM(33+'[1]CHS CM'!B41+'[1]Devereux CM'!B41+'[1]One Hope CM'!B41)</f>
        <v>131</v>
      </c>
      <c r="C41">
        <f>SUM(1+'[1]CHS CM'!C41+'[1]Devereux CM'!C41+'[1]One Hope CM'!C41)</f>
        <v>5</v>
      </c>
      <c r="D41">
        <f>SUM(2+'[1]CHS CM'!D41+'[1]Devereux CM'!D41+'[1]One Hope CM'!D41)</f>
        <v>7</v>
      </c>
      <c r="E41">
        <f t="shared" si="0"/>
        <v>129</v>
      </c>
      <c r="F41" s="5">
        <f t="shared" si="1"/>
        <v>-2</v>
      </c>
      <c r="G41" s="3">
        <f t="shared" si="2"/>
        <v>5.3846153846153849E-2</v>
      </c>
      <c r="H41" s="3">
        <f>(D33+D34+D35+D36+D37+D38+D39+D40+D41)/(($B$33+E41)/2)</f>
        <v>0.59677419354838712</v>
      </c>
      <c r="I41" s="3">
        <f>(D39+D40+D41)/(($B$39+E41)/2)</f>
        <v>0.16988416988416988</v>
      </c>
      <c r="J41" s="3">
        <f t="shared" si="5"/>
        <v>0.73151750972762641</v>
      </c>
      <c r="K41" s="3">
        <f t="shared" si="4"/>
        <v>0.66926070038910501</v>
      </c>
      <c r="L41">
        <v>7</v>
      </c>
      <c r="P41" s="6"/>
    </row>
    <row r="42" spans="1:16" x14ac:dyDescent="0.2">
      <c r="A42" s="2">
        <v>42644</v>
      </c>
      <c r="B42">
        <f>SUM(32+'[1]CHS CM'!B42+'[1]Devereux CM'!B42+'[1]One Hope CM'!B42)</f>
        <v>129</v>
      </c>
      <c r="C42">
        <f>SUM(1+'[1]CHS CM'!C42+'[1]Devereux CM'!C42+'[1]One Hope CM'!C42)</f>
        <v>8</v>
      </c>
      <c r="D42">
        <f>SUM(2+'[1]CHS CM'!D42+'[1]Devereux CM'!D42+'[1]One Hope CM'!D42)</f>
        <v>6</v>
      </c>
      <c r="E42">
        <f t="shared" si="0"/>
        <v>131</v>
      </c>
      <c r="F42" s="5">
        <f t="shared" si="1"/>
        <v>2</v>
      </c>
      <c r="G42" s="3">
        <f t="shared" si="2"/>
        <v>4.6153846153846156E-2</v>
      </c>
      <c r="H42" s="3">
        <f>(D33+D34+D35+D36+D37+D38+D39+D40+D41+D42)/(($B$33+E42)/2)</f>
        <v>0.64</v>
      </c>
      <c r="I42" s="3">
        <f>(D39+D40+D41+D42)/(($B$39+E42)/2)</f>
        <v>0.21455938697318008</v>
      </c>
      <c r="J42" s="3">
        <f t="shared" si="5"/>
        <v>0.71936758893280628</v>
      </c>
      <c r="K42" s="3">
        <f t="shared" si="4"/>
        <v>0.66403162055335974</v>
      </c>
      <c r="L42">
        <v>6</v>
      </c>
      <c r="P42" s="6"/>
    </row>
    <row r="43" spans="1:16" x14ac:dyDescent="0.2">
      <c r="A43" s="2">
        <v>42675</v>
      </c>
      <c r="B43">
        <f>SUM(31+'[1]CHS CM'!B43+'[1]Devereux CM'!B43+'[1]One Hope CM'!B43)</f>
        <v>131</v>
      </c>
      <c r="C43">
        <f>SUM(3+'[1]CHS CM'!C43+'[1]Devereux CM'!C43+'[1]One Hope CM'!C43)</f>
        <v>4</v>
      </c>
      <c r="D43">
        <f>SUM(4+'[1]CHS CM'!D43+'[1]Devereux CM'!D43+'[1]One Hope CM'!D43)</f>
        <v>8</v>
      </c>
      <c r="E43">
        <f t="shared" si="0"/>
        <v>127</v>
      </c>
      <c r="F43" s="5">
        <f t="shared" si="1"/>
        <v>-4</v>
      </c>
      <c r="G43" s="3">
        <f t="shared" si="2"/>
        <v>6.2015503875968991E-2</v>
      </c>
      <c r="H43" s="3">
        <f>(D33+D34+D35+D36+D37+D38+D39+D40+D41+D42+D43)/(($B$33+E43)/2)</f>
        <v>0.71544715447154472</v>
      </c>
      <c r="I43" s="3">
        <f>(D39+D40+D41+D42+D43)/(($B$39+E43)/2)</f>
        <v>0.28015564202334631</v>
      </c>
      <c r="J43" s="3">
        <f t="shared" si="5"/>
        <v>0.75806451612903225</v>
      </c>
      <c r="K43" s="3">
        <f t="shared" si="4"/>
        <v>0.68548387096774188</v>
      </c>
      <c r="L43">
        <v>6</v>
      </c>
      <c r="M43">
        <v>2</v>
      </c>
      <c r="P43" s="6"/>
    </row>
    <row r="44" spans="1:16" x14ac:dyDescent="0.2">
      <c r="A44" s="2">
        <v>42705</v>
      </c>
      <c r="B44">
        <f>SUM(30+'[1]CHS CM'!B44+'[1]Devereux CM'!B44+'[1]One Hope CM'!B44)</f>
        <v>127</v>
      </c>
      <c r="C44">
        <f>SUM(0+'[1]CHS CM'!C44+'[1]Devereux CM'!C44+'[1]One Hope CM'!C44)</f>
        <v>5</v>
      </c>
      <c r="D44">
        <f>SUM(2+'[1]CHS CM'!D44+'[1]Devereux CM'!D44+'[1]One Hope CM'!D44)</f>
        <v>8</v>
      </c>
      <c r="E44">
        <f t="shared" si="0"/>
        <v>124</v>
      </c>
      <c r="F44" s="5">
        <f t="shared" si="1"/>
        <v>-3</v>
      </c>
      <c r="G44" s="3">
        <f t="shared" si="2"/>
        <v>6.3745019920318724E-2</v>
      </c>
      <c r="H44" s="3">
        <f>(D33+D34+D35+D36+D37+D38+D39+D40+D41+D42+D43+D44)/(($B$33+E44)/2)</f>
        <v>0.79012345679012341</v>
      </c>
      <c r="I44" s="3">
        <f>(D39+D40+D41+D42+D43+D44)/(($B$39+E44)/2)</f>
        <v>0.34645669291338582</v>
      </c>
      <c r="J44" s="3">
        <f t="shared" si="5"/>
        <v>0.79012345679012341</v>
      </c>
      <c r="K44" s="3">
        <f t="shared" si="4"/>
        <v>0.72427983539094654</v>
      </c>
      <c r="L44">
        <v>8</v>
      </c>
      <c r="P44" s="6"/>
    </row>
    <row r="45" spans="1:16" x14ac:dyDescent="0.2">
      <c r="A45" s="2">
        <v>42736</v>
      </c>
      <c r="B45">
        <f>SUM(28+'[1]CHS CM'!B45+'[1]Devereux CM'!B45+'[1]One Hope CM'!B45)</f>
        <v>124</v>
      </c>
      <c r="C45">
        <f>SUM(0+'[1]CHS CM'!C45+'[1]Devereux CM'!C45+'[1]One Hope CM'!C45)</f>
        <v>6</v>
      </c>
      <c r="D45">
        <f>SUM(1+'[1]CHS CM'!D45+'[1]Devereux CM'!D45+'[1]One Hope CM'!D45)</f>
        <v>3</v>
      </c>
      <c r="E45">
        <f t="shared" si="0"/>
        <v>127</v>
      </c>
      <c r="F45" s="5">
        <f t="shared" si="1"/>
        <v>3</v>
      </c>
      <c r="G45" s="3">
        <f t="shared" si="2"/>
        <v>2.3904382470119521E-2</v>
      </c>
      <c r="H45" s="3">
        <f>(D45)/(($B$45+E45)/2)</f>
        <v>2.3904382470119521E-2</v>
      </c>
      <c r="I45" s="3">
        <f>(D39+D40+D41+D42+D43+D44+D45)/(($B$39+E45)/2)</f>
        <v>0.36575875486381321</v>
      </c>
      <c r="J45" s="3">
        <f t="shared" si="5"/>
        <v>0.76543209876543206</v>
      </c>
      <c r="K45" s="3">
        <f t="shared" si="4"/>
        <v>0.69135802469135799</v>
      </c>
      <c r="L45">
        <v>2</v>
      </c>
      <c r="M45">
        <v>1</v>
      </c>
    </row>
    <row r="46" spans="1:16" x14ac:dyDescent="0.2">
      <c r="A46" s="2">
        <v>42767</v>
      </c>
      <c r="B46">
        <f>SUM(27+'[1]CHS CM'!B46+'[1]Devereux CM'!B46+'[1]One Hope CM'!B46)</f>
        <v>127</v>
      </c>
      <c r="C46">
        <f>SUM(1+'[1]CHS CM'!C46+'[1]Devereux CM'!C46+'[1]One Hope CM'!C46)</f>
        <v>4</v>
      </c>
      <c r="D46">
        <f>SUM(2+'[1]CHS CM'!D46+'[1]Devereux CM'!D46+'[1]One Hope CM'!D46)</f>
        <v>5</v>
      </c>
      <c r="E46">
        <f t="shared" si="0"/>
        <v>126</v>
      </c>
      <c r="F46" s="5">
        <f t="shared" si="1"/>
        <v>-1</v>
      </c>
      <c r="G46" s="3">
        <f t="shared" si="2"/>
        <v>3.9525691699604744E-2</v>
      </c>
      <c r="H46" s="3">
        <f>(D45+D46)/(($B$45+E46)/2)</f>
        <v>6.4000000000000001E-2</v>
      </c>
      <c r="I46" s="3">
        <f>(D39+D40+D41+D42+D43+D44+D45+D46)/(($B$39+E46)/2)</f>
        <v>0.40625</v>
      </c>
      <c r="J46" s="3">
        <f t="shared" si="5"/>
        <v>0.72357723577235777</v>
      </c>
      <c r="K46" s="3">
        <f t="shared" si="4"/>
        <v>0.65853658536585369</v>
      </c>
      <c r="L46">
        <v>5</v>
      </c>
      <c r="P46" s="6"/>
    </row>
    <row r="47" spans="1:16" x14ac:dyDescent="0.2">
      <c r="A47" s="2">
        <v>42795</v>
      </c>
      <c r="B47">
        <f>SUM(26+'[1]CHS CM'!B47+'[1]Devereux CM'!B47+'[1]One Hope CM'!B47)</f>
        <v>126</v>
      </c>
      <c r="C47">
        <f>SUM(8+'[1]CHS CM'!C47+'[1]Devereux CM'!C47+'[1]One Hope CM'!C47)</f>
        <v>13</v>
      </c>
      <c r="D47">
        <f>SUM(6+'[1]CHS CM'!D47+'[1]Devereux CM'!D47+'[1]One Hope CM'!D47)</f>
        <v>11</v>
      </c>
      <c r="E47">
        <f t="shared" si="0"/>
        <v>128</v>
      </c>
      <c r="F47" s="5">
        <f t="shared" si="1"/>
        <v>2</v>
      </c>
      <c r="G47" s="3">
        <f t="shared" si="2"/>
        <v>8.6614173228346455E-2</v>
      </c>
      <c r="H47" s="3">
        <f>(D45+D46+D47)/(($B$45+E47)/2)</f>
        <v>0.15079365079365079</v>
      </c>
      <c r="I47" s="3">
        <f>(D39+D40+D41+D42+D43+D44+D45+D46+D47)/(($B$39+E47)/2)</f>
        <v>0.48837209302325579</v>
      </c>
      <c r="J47" s="3">
        <f t="shared" si="5"/>
        <v>0.70682730923694781</v>
      </c>
      <c r="K47" s="3">
        <f t="shared" si="4"/>
        <v>0.64257028112449799</v>
      </c>
      <c r="L47">
        <v>11</v>
      </c>
      <c r="P47" s="6"/>
    </row>
    <row r="48" spans="1:16" x14ac:dyDescent="0.2">
      <c r="A48" s="2">
        <v>42826</v>
      </c>
      <c r="B48">
        <f>SUM(28+'[1]CHS CM'!B48+'[1]Devereux CM'!B48+'[1]One Hope CM'!B48)</f>
        <v>128</v>
      </c>
      <c r="C48">
        <f>SUM(3+'[1]CHS CM'!C48+'[1]Devereux CM'!C48+'[1]One Hope CM'!C48)</f>
        <v>7</v>
      </c>
      <c r="D48">
        <f>SUM(1+'[1]CHS CM'!D48+'[1]Devereux CM'!D48+'[1]One Hope CM'!D48)</f>
        <v>9</v>
      </c>
      <c r="E48">
        <f t="shared" si="0"/>
        <v>126</v>
      </c>
      <c r="F48" s="5">
        <f t="shared" si="1"/>
        <v>-2</v>
      </c>
      <c r="G48" s="3">
        <f t="shared" si="2"/>
        <v>7.0866141732283464E-2</v>
      </c>
      <c r="H48" s="3">
        <f>(D45+D46+D47+D48)/(($B$45+E48)/2)</f>
        <v>0.224</v>
      </c>
      <c r="I48" s="3">
        <f>(D39+D40+D41+D42+D43+D44+D45+D46+D47+D48)/(($B$39+E48)/2)</f>
        <v>0.5625</v>
      </c>
      <c r="J48" s="3">
        <f t="shared" si="5"/>
        <v>0.70731707317073167</v>
      </c>
      <c r="K48" s="3">
        <f t="shared" si="4"/>
        <v>0.64227642276422769</v>
      </c>
      <c r="L48">
        <v>9</v>
      </c>
      <c r="P48" s="6"/>
    </row>
    <row r="49" spans="1:16" x14ac:dyDescent="0.2">
      <c r="A49" s="2">
        <v>42856</v>
      </c>
      <c r="B49">
        <f>SUM(30+'[1]CHS CM'!B49+'[1]Devereux CM'!B49+'[1]One Hope CM'!B49)</f>
        <v>126</v>
      </c>
      <c r="C49">
        <f>SUM(7+'[1]CHS CM'!C49+'[1]Devereux CM'!C49+'[1]One Hope CM'!C49)</f>
        <v>11</v>
      </c>
      <c r="D49">
        <f>SUM(2+'[1]CHS CM'!D49+'[1]Devereux CM'!D49+'[1]One Hope CM'!D49)</f>
        <v>5</v>
      </c>
      <c r="E49">
        <f t="shared" si="0"/>
        <v>132</v>
      </c>
      <c r="F49" s="5">
        <f t="shared" si="1"/>
        <v>6</v>
      </c>
      <c r="G49" s="3">
        <f t="shared" si="2"/>
        <v>3.875968992248062E-2</v>
      </c>
      <c r="H49" s="3">
        <f>(D45+D46+D47+D48+D49)/(($B$45+E49)/2)</f>
        <v>0.2578125</v>
      </c>
      <c r="I49" s="3">
        <f>(D39+D40+D41+D42+D43+D44+D45+D46+D47+D48+D49)/(($B$39+E49)/2)</f>
        <v>0.58778625954198471</v>
      </c>
      <c r="J49" s="3">
        <f t="shared" si="5"/>
        <v>0.65637065637065639</v>
      </c>
      <c r="K49" s="3">
        <f t="shared" si="4"/>
        <v>0.61003861003861004</v>
      </c>
      <c r="L49">
        <v>5</v>
      </c>
      <c r="P49" s="6"/>
    </row>
    <row r="50" spans="1:16" x14ac:dyDescent="0.2">
      <c r="A50" s="2">
        <v>42887</v>
      </c>
      <c r="B50">
        <f>SUM(35+'[1]CHS CM'!B50+'[1]Devereux CM'!B50+'[1]One Hope CM'!B50)</f>
        <v>132</v>
      </c>
      <c r="C50">
        <f>SUM(0+'[1]CHS CM'!C50+'[1]Devereux CM'!C50+'[1]One Hope CM'!C50)</f>
        <v>1</v>
      </c>
      <c r="D50">
        <f>SUM(2+'[1]CHS CM'!D50+'[1]Devereux CM'!D50+'[1]One Hope CM'!D50)</f>
        <v>6</v>
      </c>
      <c r="E50">
        <f t="shared" si="0"/>
        <v>127</v>
      </c>
      <c r="F50" s="5">
        <f t="shared" si="1"/>
        <v>-5</v>
      </c>
      <c r="G50" s="3">
        <f t="shared" si="2"/>
        <v>4.633204633204633E-2</v>
      </c>
      <c r="H50" s="3">
        <f>(D45+D46+D47+D48+D49+D50)/(($B$45+E50)/2)</f>
        <v>0.31075697211155379</v>
      </c>
      <c r="I50" s="3">
        <f>(D39+D40+D41+D42+D43+D44+D45+D46+D47+D48+D49+D50)/(($B$39+E50)/2)</f>
        <v>0.64591439688715957</v>
      </c>
      <c r="J50" s="3">
        <f t="shared" si="5"/>
        <v>0.64591439688715957</v>
      </c>
      <c r="K50" s="3">
        <f t="shared" si="4"/>
        <v>0.60700389105058361</v>
      </c>
      <c r="L50">
        <v>6</v>
      </c>
      <c r="P50" s="6"/>
    </row>
    <row r="51" spans="1:16" x14ac:dyDescent="0.2">
      <c r="A51" s="2">
        <v>42917</v>
      </c>
      <c r="B51">
        <f>SUM(33+'[1]CHS CM'!B51+'[1]Devereux CM'!B51+'[1]One Hope CM'!B51)</f>
        <v>126</v>
      </c>
      <c r="C51">
        <f>SUM(3+'[1]CHS CM'!C51+'[1]Devereux CM'!C51+'[1]One Hope CM'!C51)</f>
        <v>11</v>
      </c>
      <c r="D51">
        <f>SUM(3+'[1]CHS CM'!D51+'[1]Devereux CM'!D51+'[1]One Hope CM'!D51)</f>
        <v>4</v>
      </c>
      <c r="E51">
        <f t="shared" si="0"/>
        <v>133</v>
      </c>
      <c r="F51" s="5">
        <f t="shared" si="1"/>
        <v>7</v>
      </c>
      <c r="G51" s="3">
        <f t="shared" si="2"/>
        <v>3.0888030888030889E-2</v>
      </c>
      <c r="H51" s="3">
        <f>(D45+D46+D47+D48+D49+D50+D51)/(($B$45+E51)/2)</f>
        <v>0.33463035019455251</v>
      </c>
      <c r="I51" s="3">
        <f>D51/(($B$51+E51)/2)</f>
        <v>3.0888030888030889E-2</v>
      </c>
      <c r="J51" s="3">
        <f t="shared" si="5"/>
        <v>0.58237547892720309</v>
      </c>
      <c r="K51" s="3">
        <f t="shared" si="4"/>
        <v>0.55938697318007657</v>
      </c>
      <c r="L51">
        <v>4</v>
      </c>
      <c r="P51" s="6"/>
    </row>
    <row r="52" spans="1:16" x14ac:dyDescent="0.2">
      <c r="A52" s="2">
        <v>42948</v>
      </c>
      <c r="B52">
        <f>SUM(33+'[1]CHS CM'!B52+'[1]Devereux CM'!B52+'[1]One Hope CM'!B52)</f>
        <v>133.5</v>
      </c>
      <c r="C52">
        <f>SUM(0+'[1]CHS CM'!C52+'[1]Devereux CM'!C52+'[1]One Hope CM'!C52)</f>
        <v>1</v>
      </c>
      <c r="D52">
        <f>SUM(2+'[1]CHS CM'!D52+'[1]Devereux CM'!D52+'[1]One Hope CM'!D52)</f>
        <v>6</v>
      </c>
      <c r="E52">
        <f t="shared" si="0"/>
        <v>128.5</v>
      </c>
      <c r="F52" s="5">
        <f t="shared" si="1"/>
        <v>-5</v>
      </c>
      <c r="G52" s="3">
        <f t="shared" si="2"/>
        <v>4.5801526717557252E-2</v>
      </c>
      <c r="H52" s="3">
        <f>(D45+D46+D47+D48+D49+D50+D51+D52)/(($B$45+E52)/2)</f>
        <v>0.38811881188118813</v>
      </c>
      <c r="I52" s="3">
        <f>(D51+D52)/(($B$51+E52)/2)</f>
        <v>7.8585461689587424E-2</v>
      </c>
      <c r="J52" s="3">
        <f t="shared" si="5"/>
        <v>0.60115606936416188</v>
      </c>
      <c r="K52" s="3">
        <f t="shared" si="4"/>
        <v>0.5703275529865125</v>
      </c>
      <c r="L52">
        <v>5</v>
      </c>
      <c r="M52">
        <v>1</v>
      </c>
      <c r="P52" s="6"/>
    </row>
    <row r="53" spans="1:16" x14ac:dyDescent="0.2">
      <c r="A53" s="2">
        <v>42979</v>
      </c>
      <c r="B53">
        <f>SUM(31+'[1]CHS CM'!B53+'[1]Devereux CM'!B53+'[1]One Hope CM'!B53)</f>
        <v>128.5</v>
      </c>
      <c r="C53">
        <f>SUM(3+'[1]CHS CM'!C53+'[1]Devereux CM'!C53+'[1]One Hope CM'!C53)</f>
        <v>4</v>
      </c>
      <c r="D53">
        <f>SUM(4+'[1]CHS CM'!D53+'[1]Devereux CM'!D53+'[1]One Hope CM'!D53)</f>
        <v>5.5</v>
      </c>
      <c r="E53">
        <f t="shared" si="0"/>
        <v>127</v>
      </c>
      <c r="F53" s="5">
        <f t="shared" si="1"/>
        <v>-1.5</v>
      </c>
      <c r="G53" s="3">
        <f t="shared" si="2"/>
        <v>4.3052837573385516E-2</v>
      </c>
      <c r="H53" s="3">
        <f>(D45+D46+D47+D48+D49+D50+D51+D52+D53)/(($B$45+E53)/2)</f>
        <v>0.43426294820717132</v>
      </c>
      <c r="I53" s="3">
        <f>(D51+D52+D53)/(($B$51+E53)/2)</f>
        <v>0.1225296442687747</v>
      </c>
      <c r="J53" s="3">
        <f t="shared" si="5"/>
        <v>0.59765625</v>
      </c>
      <c r="K53" s="3">
        <f t="shared" si="4"/>
        <v>0.56640625</v>
      </c>
      <c r="L53">
        <v>5.5</v>
      </c>
      <c r="P53" s="6"/>
    </row>
    <row r="54" spans="1:16" x14ac:dyDescent="0.2">
      <c r="A54" s="2">
        <v>43009</v>
      </c>
      <c r="B54">
        <f>SUM(30+'[1]CHS CM'!B54+'[1]Devereux CM'!B54+'[1]One Hope CM'!B54)</f>
        <v>127</v>
      </c>
      <c r="C54">
        <f>SUM(2+'[1]CHS CM'!C54+'[1]Devereux CM'!C54+'[1]One Hope CM'!C54)</f>
        <v>2</v>
      </c>
      <c r="D54">
        <f>SUM(3+'[1]CHS CM'!D54+'[1]Devereux CM'!D54+'[1]One Hope CM'!D54)</f>
        <v>8.5</v>
      </c>
      <c r="E54">
        <f t="shared" si="0"/>
        <v>120.5</v>
      </c>
      <c r="F54" s="5">
        <f t="shared" si="1"/>
        <v>-6.5</v>
      </c>
      <c r="G54" s="3">
        <f t="shared" si="2"/>
        <v>6.8686868686868685E-2</v>
      </c>
      <c r="H54" s="3">
        <f>(D45+D46+D47+D48+D49+D50+D51+D52+D53+D54)/(($B$45+E54)/2)</f>
        <v>0.51533742331288346</v>
      </c>
      <c r="I54" s="3">
        <f>(D51+D52+D53+D54)/(($B$51+E54)/2)</f>
        <v>0.1947261663286004</v>
      </c>
      <c r="J54" s="3">
        <f t="shared" si="5"/>
        <v>0.62823061630218691</v>
      </c>
      <c r="K54" s="3">
        <f t="shared" si="4"/>
        <v>0.58846918489065603</v>
      </c>
      <c r="L54">
        <v>7.5</v>
      </c>
      <c r="M54">
        <v>1</v>
      </c>
      <c r="P54" s="6"/>
    </row>
    <row r="55" spans="1:16" x14ac:dyDescent="0.2">
      <c r="A55" s="2">
        <v>43040</v>
      </c>
      <c r="B55">
        <f>SUM(29+'[1]CHS CM'!B55+'[1]Devereux CM'!B55+'[1]One Hope CM'!B55)</f>
        <v>120.5</v>
      </c>
      <c r="C55">
        <f>SUM(2+'[1]CHS CM'!C55+'[1]Devereux CM'!C55+'[1]One Hope CM'!C55)</f>
        <v>4</v>
      </c>
      <c r="D55">
        <f>SUM(3+'[1]CHS CM'!D55+'[1]Devereux CM'!D55+'[1]One Hope CM'!D55)</f>
        <v>5</v>
      </c>
      <c r="E55">
        <f t="shared" si="0"/>
        <v>119.5</v>
      </c>
      <c r="F55" s="5">
        <f t="shared" si="1"/>
        <v>-1</v>
      </c>
      <c r="G55" s="3">
        <f t="shared" si="2"/>
        <v>4.1666666666666664E-2</v>
      </c>
      <c r="H55" s="3">
        <f>(D45+D46+D47+D48+D49+D50+D51+D52+D53+D54+D55)/(($B$45+E55)/2)</f>
        <v>0.55852156057494862</v>
      </c>
      <c r="I55" s="3">
        <f>(D51+D52+D53+D54+D55)/(($B$51+E55)/2)</f>
        <v>0.23625254582484725</v>
      </c>
      <c r="J55" s="3">
        <f t="shared" si="5"/>
        <v>0.61663286004056794</v>
      </c>
      <c r="K55" s="3">
        <f t="shared" si="4"/>
        <v>0.59229208924949295</v>
      </c>
      <c r="L55">
        <v>5</v>
      </c>
      <c r="P55" s="6"/>
    </row>
    <row r="56" spans="1:16" x14ac:dyDescent="0.2">
      <c r="A56" s="2">
        <v>43070</v>
      </c>
      <c r="B56">
        <f>SUM(28+'[1]CHS CM'!B56+'[1]Devereux CM'!B56+'[1]One Hope CM'!B56)</f>
        <v>119.5</v>
      </c>
      <c r="C56">
        <f>SUM(2+'[1]CHS CM'!C56+'[1]Devereux CM'!C56+'[1]One Hope CM'!C56)</f>
        <v>6</v>
      </c>
      <c r="D56">
        <f>SUM(2+'[1]CHS CM'!D56+'[1]Devereux CM'!D56+'[1]One Hope CM'!D56)</f>
        <v>7</v>
      </c>
      <c r="E56">
        <f t="shared" si="0"/>
        <v>118.5</v>
      </c>
      <c r="F56" s="5">
        <f t="shared" si="1"/>
        <v>-1</v>
      </c>
      <c r="G56" s="3">
        <f t="shared" si="2"/>
        <v>5.8823529411764705E-2</v>
      </c>
      <c r="H56" s="3">
        <f>(D45+D46+D47+D48+D49+D50+D51+D52+D53+D54+D55+D56)/(($B$45+E56)/2)</f>
        <v>0.61855670103092786</v>
      </c>
      <c r="I56" s="3">
        <f>(D51+D52+D53+D54+D55+D56)/(($B$51+E56)/2)</f>
        <v>0.29447852760736198</v>
      </c>
      <c r="J56" s="3">
        <f t="shared" si="5"/>
        <v>0.61855670103092786</v>
      </c>
      <c r="K56" s="3">
        <f t="shared" si="4"/>
        <v>0.59381443298969072</v>
      </c>
      <c r="L56">
        <v>7</v>
      </c>
      <c r="P56" s="6"/>
    </row>
    <row r="57" spans="1:16" x14ac:dyDescent="0.2">
      <c r="A57" s="2">
        <v>43101</v>
      </c>
      <c r="B57">
        <f>SUM(28+'[1]CHS CM'!B57+'[1]Devereux CM'!B57+'[1]One Hope CM'!B57)</f>
        <v>118.5</v>
      </c>
      <c r="C57">
        <f>SUM(3+'[1]CHS CM'!C57+'[1]Devereux CM'!C57+'[1]One Hope CM'!C57)</f>
        <v>6.5</v>
      </c>
      <c r="D57">
        <f>SUM(4+'[1]CHS CM'!D57+'[1]Devereux CM'!D57+'[1]One Hope CM'!D57)</f>
        <v>7.5</v>
      </c>
      <c r="E57">
        <f t="shared" si="0"/>
        <v>117.5</v>
      </c>
      <c r="F57" s="5">
        <f t="shared" si="1"/>
        <v>-1</v>
      </c>
      <c r="G57" s="3">
        <f t="shared" si="2"/>
        <v>6.3559322033898302E-2</v>
      </c>
      <c r="H57" s="3">
        <f>(D57)/(($B$57+E57)/2)</f>
        <v>6.3559322033898302E-2</v>
      </c>
      <c r="I57" s="3">
        <f>(D51+D52+D53+D54+D55+D56+D57)/(($B$51+E57)/2)</f>
        <v>0.35728952772073924</v>
      </c>
      <c r="J57" s="3">
        <f t="shared" si="5"/>
        <v>0.65030674846625769</v>
      </c>
      <c r="K57" s="3">
        <f t="shared" si="4"/>
        <v>0.63394683026584864</v>
      </c>
      <c r="L57">
        <v>7.5</v>
      </c>
      <c r="P57" s="6"/>
    </row>
    <row r="58" spans="1:16" x14ac:dyDescent="0.2">
      <c r="A58" s="9">
        <v>43132</v>
      </c>
      <c r="B58" s="10">
        <f>SUM(27+'[1]CHS CM'!B58+'[1]Devereux CM'!B58+'[1]One Hope CM'!B58)</f>
        <v>117.5</v>
      </c>
      <c r="C58" s="10">
        <f>SUM(0+'[1]CHS CM'!C58+'[1]Devereux CM'!C58+'[1]One Hope CM'!C58)</f>
        <v>11</v>
      </c>
      <c r="D58" s="10">
        <f>SUM(10+'[1]CHS CM'!D58+'[1]Devereux CM'!D58+'[1]One Hope CM'!D58)</f>
        <v>15.5</v>
      </c>
      <c r="E58" s="10">
        <f t="shared" si="0"/>
        <v>113</v>
      </c>
      <c r="F58" s="11">
        <f t="shared" si="1"/>
        <v>-4.5</v>
      </c>
      <c r="G58" s="13">
        <f t="shared" si="2"/>
        <v>0.13449023861171366</v>
      </c>
      <c r="H58" s="13">
        <f>(D57+D58)/(($B$57+E58)/2)</f>
        <v>0.19870410367170627</v>
      </c>
      <c r="I58" s="13">
        <f>(D51+D52+D53+D54+D55+D56+D57+D58)/(($B$51+E58)/2)</f>
        <v>0.49372384937238495</v>
      </c>
      <c r="J58" s="13">
        <f t="shared" si="5"/>
        <v>0.7531380753138075</v>
      </c>
      <c r="K58" s="13">
        <f t="shared" si="4"/>
        <v>0.7364016736401674</v>
      </c>
      <c r="L58" s="10">
        <v>15.5</v>
      </c>
      <c r="M58" s="10"/>
      <c r="O58" s="6"/>
      <c r="P58" s="6" t="s">
        <v>14</v>
      </c>
    </row>
    <row r="59" spans="1:16" x14ac:dyDescent="0.2">
      <c r="A59" s="9">
        <v>43160</v>
      </c>
      <c r="B59" s="10">
        <f>SUM(17+'[1]CHS CM'!B59+'[1]Devereux CM'!B59+'[1]One Hope CM'!B59)</f>
        <v>113</v>
      </c>
      <c r="C59" s="10">
        <f>SUM(0+'[1]CHS CM'!C59+'[1]Devereux CM'!C59+'[1]One Hope CM'!C59)</f>
        <v>27</v>
      </c>
      <c r="D59" s="10">
        <f>SUM(17+'[1]CHS CM'!D59+'[1]Devereux CM'!D59+'[1]One Hope CM'!D59)</f>
        <v>23</v>
      </c>
      <c r="E59" s="10">
        <f t="shared" si="0"/>
        <v>117</v>
      </c>
      <c r="F59" s="11">
        <f t="shared" si="1"/>
        <v>4</v>
      </c>
      <c r="G59" s="13">
        <f t="shared" si="2"/>
        <v>0.2</v>
      </c>
      <c r="H59" s="13">
        <f>(D57+D58+D59)/(($B$57+E59)/2)</f>
        <v>0.39065817409766457</v>
      </c>
      <c r="I59" s="13">
        <f>(D51+D52+D53+D54+D55+D56+D57+D58+D59)/(($B$51+E59)/2)</f>
        <v>0.67489711934156382</v>
      </c>
      <c r="J59" s="13">
        <f t="shared" si="5"/>
        <v>0.83265306122448979</v>
      </c>
      <c r="K59" s="13">
        <f t="shared" si="4"/>
        <v>0.81632653061224492</v>
      </c>
      <c r="L59" s="10">
        <v>23</v>
      </c>
      <c r="M59" s="10"/>
      <c r="O59" s="6"/>
      <c r="P59" s="6" t="s">
        <v>14</v>
      </c>
    </row>
    <row r="60" spans="1:16" x14ac:dyDescent="0.2">
      <c r="A60" s="2">
        <v>43191</v>
      </c>
      <c r="B60">
        <f>SUM('[1]CHS CM'!B60+'[1]Devereux CM'!B60+'[1]One Hope CM'!B60)</f>
        <v>117</v>
      </c>
      <c r="C60">
        <f>SUM('[1]CHS CM'!C60+'[1]Devereux CM'!C60+'[1]One Hope CM'!C60)</f>
        <v>16</v>
      </c>
      <c r="D60">
        <f>SUM('[1]CHS CM'!D60+'[1]Devereux CM'!D60+'[1]One Hope CM'!D60)</f>
        <v>4</v>
      </c>
      <c r="E60">
        <f t="shared" si="0"/>
        <v>129</v>
      </c>
      <c r="F60" s="5">
        <f t="shared" si="1"/>
        <v>12</v>
      </c>
      <c r="G60" s="3">
        <f t="shared" si="2"/>
        <v>3.2520325203252036E-2</v>
      </c>
      <c r="H60" s="3">
        <f>(D57+D58+D59+D60)/(($B$57+E60)/2)</f>
        <v>0.40404040404040403</v>
      </c>
      <c r="I60" s="3">
        <f>(D51+D52+D53+D54+D55+D56+D57+D58+D59+D60)/(($B$51+E60)/2)</f>
        <v>0.67450980392156867</v>
      </c>
      <c r="J60" s="3">
        <f t="shared" si="5"/>
        <v>0.76078431372549016</v>
      </c>
      <c r="K60" s="3">
        <f t="shared" si="4"/>
        <v>0.74509803921568629</v>
      </c>
      <c r="L60">
        <v>4</v>
      </c>
      <c r="P60" s="6"/>
    </row>
    <row r="61" spans="1:16" x14ac:dyDescent="0.2">
      <c r="A61" s="2">
        <v>43221</v>
      </c>
      <c r="B61">
        <f>SUM('[1]CHS CM'!B61+'[1]Devereux CM'!B61+'[1]One Hope CM'!B61)</f>
        <v>129</v>
      </c>
      <c r="C61">
        <f>SUM('[1]CHS CM'!C61+'[1]Devereux CM'!C61+'[1]One Hope CM'!C61)</f>
        <v>0</v>
      </c>
      <c r="D61">
        <f>SUM('[1]CHS CM'!D61+'[1]Devereux CM'!D61+'[1]One Hope CM'!D61)</f>
        <v>8</v>
      </c>
      <c r="E61">
        <f t="shared" si="0"/>
        <v>121</v>
      </c>
      <c r="F61" s="5">
        <f t="shared" si="1"/>
        <v>-8</v>
      </c>
      <c r="G61" s="3">
        <f t="shared" si="2"/>
        <v>6.4000000000000001E-2</v>
      </c>
      <c r="H61" s="3">
        <f>(D57+D58+D59+D60+D61)/(($B$57+E61)/2)</f>
        <v>0.48434237995824636</v>
      </c>
      <c r="I61" s="3">
        <f>(D51+D52+D53+D54+D55+D56+D57+D58+D59+D60+D61)/(($B$51+E61)/2)</f>
        <v>0.76113360323886636</v>
      </c>
      <c r="J61" s="3">
        <f t="shared" si="5"/>
        <v>0.79051383399209485</v>
      </c>
      <c r="K61" s="3">
        <f t="shared" si="4"/>
        <v>0.76679841897233203</v>
      </c>
      <c r="L61">
        <v>7</v>
      </c>
      <c r="M61">
        <v>1</v>
      </c>
      <c r="P61" s="6"/>
    </row>
    <row r="62" spans="1:16" x14ac:dyDescent="0.2">
      <c r="A62" s="2">
        <v>43252</v>
      </c>
      <c r="B62">
        <f>SUM('[1]CHS CM'!B62+'[1]Devereux CM'!B62+'[1]One Hope CM'!B62)</f>
        <v>121</v>
      </c>
      <c r="C62">
        <f>SUM('[1]CHS CM'!C62+'[1]Devereux CM'!C62+'[1]One Hope CM'!C62)</f>
        <v>8</v>
      </c>
      <c r="D62">
        <f>SUM('[1]CHS CM'!D62+'[1]Devereux CM'!D62+'[1]One Hope CM'!D62)</f>
        <v>7</v>
      </c>
      <c r="E62">
        <f t="shared" si="0"/>
        <v>122</v>
      </c>
      <c r="F62" s="5">
        <f t="shared" si="1"/>
        <v>1</v>
      </c>
      <c r="G62" s="3">
        <f t="shared" si="2"/>
        <v>5.7613168724279837E-2</v>
      </c>
      <c r="H62" s="3">
        <f>(D57+D58+D59+D60+D61+D62)/(($B$57+E62)/2)</f>
        <v>0.54054054054054057</v>
      </c>
      <c r="I62" s="3">
        <f>(D51+D52+D53+D54+D55+D56+D57+D58+D59+D60+D61+D62)/(($B$51+E62)/2)</f>
        <v>0.81451612903225812</v>
      </c>
      <c r="J62" s="3">
        <f t="shared" si="5"/>
        <v>0.81451612903225812</v>
      </c>
      <c r="K62" s="3">
        <f t="shared" si="4"/>
        <v>0.75806451612903225</v>
      </c>
      <c r="L62">
        <v>3</v>
      </c>
      <c r="M62">
        <v>4</v>
      </c>
      <c r="P62" s="6"/>
    </row>
    <row r="63" spans="1:16" x14ac:dyDescent="0.2">
      <c r="A63" s="2">
        <v>43282</v>
      </c>
      <c r="B63">
        <f>SUM('[1]CHS CM'!B63+'[1]Devereux CM'!B63+'[1]One Hope CM'!B63)</f>
        <v>122</v>
      </c>
      <c r="C63">
        <f>SUM('[1]CHS CM'!C63+'[1]Devereux CM'!C63+'[1]One Hope CM'!C63)</f>
        <v>11.5</v>
      </c>
      <c r="D63">
        <f>SUM('[1]CHS CM'!D63+'[1]Devereux CM'!D63+'[1]One Hope CM'!D63)</f>
        <v>9</v>
      </c>
      <c r="E63">
        <f t="shared" si="0"/>
        <v>124.5</v>
      </c>
      <c r="F63" s="5">
        <f t="shared" si="1"/>
        <v>2.5</v>
      </c>
      <c r="G63" s="3">
        <f t="shared" si="2"/>
        <v>7.3022312373225151E-2</v>
      </c>
      <c r="H63" s="3">
        <f>(D57+D58+D59+D60+D61+D62+D63)/(($B$57+E63)/2)</f>
        <v>0.60905349794238683</v>
      </c>
      <c r="I63" s="3">
        <f>(D63)/(($B$63+E63)/2)</f>
        <v>7.3022312373225151E-2</v>
      </c>
      <c r="J63" s="3">
        <f t="shared" si="5"/>
        <v>0.82170542635658916</v>
      </c>
      <c r="K63" s="3">
        <f t="shared" si="4"/>
        <v>0.76744186046511631</v>
      </c>
      <c r="L63">
        <v>9</v>
      </c>
      <c r="P63" s="6"/>
    </row>
    <row r="64" spans="1:16" x14ac:dyDescent="0.2">
      <c r="A64" s="2">
        <v>43313</v>
      </c>
      <c r="B64">
        <f>SUM('[1]CHS CM'!B64+'[1]Devereux CM'!B64+'[1]One Hope CM'!B64)</f>
        <v>124.5</v>
      </c>
      <c r="C64">
        <f>SUM('[1]CHS CM'!C64+'[1]Devereux CM'!C64+'[1]One Hope CM'!C64)</f>
        <v>6</v>
      </c>
      <c r="D64">
        <f>SUM('[1]CHS CM'!D64+'[1]Devereux CM'!D64+'[1]One Hope CM'!D64)</f>
        <v>7.5</v>
      </c>
      <c r="E64">
        <f t="shared" si="0"/>
        <v>123</v>
      </c>
      <c r="F64" s="5">
        <f t="shared" si="1"/>
        <v>-1.5</v>
      </c>
      <c r="G64" s="3">
        <f t="shared" si="2"/>
        <v>6.0606060606060608E-2</v>
      </c>
      <c r="H64" s="3">
        <f>(D57+D58+D59+D60+D61+D62+D63+D64)/(($B$57+E64)/2)</f>
        <v>0.67494824016563149</v>
      </c>
      <c r="I64" s="3">
        <f>(D63+D64)/(($B$63+E64)/2)</f>
        <v>0.13469387755102041</v>
      </c>
      <c r="J64" s="3">
        <f t="shared" si="5"/>
        <v>0.85487077534791256</v>
      </c>
      <c r="K64" s="3">
        <f t="shared" si="4"/>
        <v>0.79920477137176937</v>
      </c>
      <c r="L64">
        <v>6.5</v>
      </c>
      <c r="M64">
        <v>1</v>
      </c>
      <c r="P64" s="6"/>
    </row>
    <row r="65" spans="1:16" x14ac:dyDescent="0.2">
      <c r="A65" s="2">
        <v>43344</v>
      </c>
      <c r="B65">
        <f>SUM('[1]CHS CM'!B65+'[1]Devereux CM'!B65+'[1]One Hope CM'!B65)</f>
        <v>123</v>
      </c>
      <c r="C65">
        <f>SUM('[1]CHS CM'!C65+'[1]Devereux CM'!C65+'[1]One Hope CM'!C65)</f>
        <v>8</v>
      </c>
      <c r="D65">
        <f>SUM('[1]CHS CM'!D65+'[1]Devereux CM'!D65+'[1]One Hope CM'!D65)</f>
        <v>11</v>
      </c>
      <c r="E65">
        <f t="shared" si="0"/>
        <v>120</v>
      </c>
      <c r="F65" s="5">
        <f t="shared" si="1"/>
        <v>-3</v>
      </c>
      <c r="G65" s="3">
        <f t="shared" si="2"/>
        <v>9.0534979423868317E-2</v>
      </c>
      <c r="H65" s="3">
        <f>(D57+D58+D59+D60+D61+D62+D63+D64+D65)/(($B$57+E65)/2)</f>
        <v>0.77568134171907754</v>
      </c>
      <c r="I65" s="3">
        <f>(D63+D64+D65)/(($B$63+E65)/2)</f>
        <v>0.22727272727272727</v>
      </c>
      <c r="J65" s="3">
        <f t="shared" si="5"/>
        <v>0.91497975708502022</v>
      </c>
      <c r="K65" s="3">
        <f t="shared" si="4"/>
        <v>0.8502024291497976</v>
      </c>
      <c r="L65">
        <v>10</v>
      </c>
      <c r="M65">
        <v>1</v>
      </c>
      <c r="P65" s="6"/>
    </row>
    <row r="66" spans="1:16" x14ac:dyDescent="0.2">
      <c r="A66" s="2">
        <v>43374</v>
      </c>
      <c r="B66">
        <f>SUM('[1]CHS CM'!B66+'[1]Devereux CM'!B66+'[1]One Hope CM'!B66)</f>
        <v>120</v>
      </c>
      <c r="C66">
        <f>SUM('[1]CHS CM'!C66+'[1]Devereux CM'!C66+'[1]One Hope CM'!C66)</f>
        <v>8</v>
      </c>
      <c r="D66">
        <f>SUM('[1]CHS CM'!D66+'[1]Devereux CM'!D66+'[1]One Hope CM'!D66)</f>
        <v>5</v>
      </c>
      <c r="E66">
        <f t="shared" si="0"/>
        <v>123</v>
      </c>
      <c r="F66" s="5">
        <f t="shared" si="1"/>
        <v>3</v>
      </c>
      <c r="G66" s="3">
        <f t="shared" si="2"/>
        <v>4.1152263374485597E-2</v>
      </c>
      <c r="H66" s="3">
        <f>(D57+D58+D59+D60+D61+D62+D63+D64+D65+D66)/(($B$57+E66)/2)</f>
        <v>0.80745341614906829</v>
      </c>
      <c r="I66" s="3">
        <f>(D63+D64+D65+D66)/(($B$63+E66)/2)</f>
        <v>0.26530612244897961</v>
      </c>
      <c r="J66" s="3">
        <f t="shared" si="5"/>
        <v>0.89938398357289528</v>
      </c>
      <c r="K66" s="3">
        <f t="shared" si="4"/>
        <v>0.83367556468172488</v>
      </c>
      <c r="L66">
        <v>4</v>
      </c>
      <c r="M66">
        <v>1</v>
      </c>
      <c r="P66" s="6"/>
    </row>
    <row r="67" spans="1:16" x14ac:dyDescent="0.2">
      <c r="A67" s="2">
        <v>43405</v>
      </c>
      <c r="B67">
        <f>SUM('[1]CHS CM'!B67+'[1]Devereux CM'!B67+'[1]One Hope CM'!B67)</f>
        <v>123</v>
      </c>
      <c r="C67">
        <f>SUM('[1]CHS CM'!C67+'[1]Devereux CM'!C67+'[1]One Hope CM'!C67)</f>
        <v>2</v>
      </c>
      <c r="D67">
        <f>SUM('[1]CHS CM'!D67+'[1]Devereux CM'!D67+'[1]One Hope CM'!D67)</f>
        <v>5</v>
      </c>
      <c r="E67">
        <f t="shared" ref="E67:E86" si="6">B67+C67-D67</f>
        <v>120</v>
      </c>
      <c r="F67" s="5">
        <f t="shared" ref="F67:F86" si="7">C67-D67</f>
        <v>-3</v>
      </c>
      <c r="G67" s="3">
        <f t="shared" ref="G67:G86" si="8">D67/((B67+E67)/2)</f>
        <v>4.1152263374485597E-2</v>
      </c>
      <c r="H67" s="3">
        <f>(D57+D58+D59+D60+D61+D62+D63+D64+D65+D66+D67)/(($B$57+E67)/2)</f>
        <v>0.85953878406708595</v>
      </c>
      <c r="I67" s="3">
        <f>(D63+D64+D65+D66+D67)/(($B$63+E67)/2)</f>
        <v>0.30991735537190085</v>
      </c>
      <c r="J67" s="3">
        <f t="shared" si="5"/>
        <v>0.91440501043841338</v>
      </c>
      <c r="K67" s="3">
        <f t="shared" si="4"/>
        <v>0.8475991649269311</v>
      </c>
      <c r="L67">
        <v>5</v>
      </c>
      <c r="P67" s="6"/>
    </row>
    <row r="68" spans="1:16" x14ac:dyDescent="0.2">
      <c r="A68" s="2">
        <v>43435</v>
      </c>
      <c r="B68">
        <f>SUM('[1]CHS CM'!B68+'[1]Devereux CM'!B68+'[1]One Hope CM'!B68)</f>
        <v>120</v>
      </c>
      <c r="C68">
        <f>SUM('[1]CHS CM'!C68+'[1]Devereux CM'!C68+'[1]One Hope CM'!C68)</f>
        <v>4.5</v>
      </c>
      <c r="D68">
        <f>SUM('[1]CHS CM'!D68+'[1]Devereux CM'!D68+'[1]One Hope CM'!D68)</f>
        <v>7</v>
      </c>
      <c r="E68">
        <f t="shared" si="6"/>
        <v>117.5</v>
      </c>
      <c r="F68" s="5">
        <f t="shared" si="7"/>
        <v>-2.5</v>
      </c>
      <c r="G68" s="3">
        <f t="shared" si="8"/>
        <v>5.894736842105263E-2</v>
      </c>
      <c r="H68" s="3">
        <f>(D57+D58+D59+D60+D61+D62+D63+D64+D65+D66+D67+D68)/(($B$57+E68)/2)</f>
        <v>0.92796610169491522</v>
      </c>
      <c r="I68" s="3">
        <f>(D63+D64+D65+D66+D67+D68)/(($B$63+E68)/2)</f>
        <v>0.37160751565762007</v>
      </c>
      <c r="J68" s="3">
        <f t="shared" si="5"/>
        <v>0.92796610169491522</v>
      </c>
      <c r="K68" s="3">
        <f t="shared" si="4"/>
        <v>0.86016949152542377</v>
      </c>
      <c r="L68">
        <v>7</v>
      </c>
    </row>
    <row r="69" spans="1:16" x14ac:dyDescent="0.2">
      <c r="A69" s="2">
        <v>43466</v>
      </c>
      <c r="B69">
        <f>SUM('[1]CHS CM'!B69+'[1]Devereux CM'!B69+'[1]One Hope CM'!B69)</f>
        <v>117.5</v>
      </c>
      <c r="C69">
        <f>SUM('[1]CHS CM'!C69+'[1]Devereux CM'!C69+'[1]One Hope CM'!C69)</f>
        <v>18</v>
      </c>
      <c r="D69">
        <f>SUM('[1]CHS CM'!D69+'[1]Devereux CM'!D69+'[1]One Hope CM'!D69)</f>
        <v>7</v>
      </c>
      <c r="E69">
        <f t="shared" si="6"/>
        <v>128.5</v>
      </c>
      <c r="F69" s="5">
        <f t="shared" si="7"/>
        <v>11</v>
      </c>
      <c r="G69" s="3">
        <f t="shared" si="8"/>
        <v>5.6910569105691054E-2</v>
      </c>
      <c r="H69" s="3">
        <f>(D69)/(($B$69+E69)/2)</f>
        <v>5.6910569105691054E-2</v>
      </c>
      <c r="I69" s="3">
        <f>(D63+D64+D65+D66+D67+D68+D69)/(($B$63+E69)/2)</f>
        <v>0.41117764471057883</v>
      </c>
      <c r="J69" s="3">
        <f t="shared" si="5"/>
        <v>0.88617886178861793</v>
      </c>
      <c r="K69" s="3">
        <f t="shared" si="4"/>
        <v>0.81300813008130079</v>
      </c>
      <c r="L69">
        <v>6</v>
      </c>
      <c r="M69">
        <v>1</v>
      </c>
    </row>
    <row r="70" spans="1:16" x14ac:dyDescent="0.2">
      <c r="A70" s="2">
        <v>43497</v>
      </c>
      <c r="B70">
        <f>SUM('[1]CHS CM'!B70+'[1]Devereux CM'!B70+'[1]One Hope CM'!B70)</f>
        <v>128.5</v>
      </c>
      <c r="C70">
        <f>SUM('[1]CHS CM'!C70+'[1]Devereux CM'!C70+'[1]One Hope CM'!C70)</f>
        <v>6</v>
      </c>
      <c r="D70">
        <f>SUM('[1]CHS CM'!D70+'[1]Devereux CM'!D70+'[1]One Hope CM'!D70)</f>
        <v>5</v>
      </c>
      <c r="E70">
        <f t="shared" si="6"/>
        <v>129.5</v>
      </c>
      <c r="F70" s="5">
        <f t="shared" si="7"/>
        <v>1</v>
      </c>
      <c r="G70" s="3">
        <f t="shared" si="8"/>
        <v>3.875968992248062E-2</v>
      </c>
      <c r="H70" s="3">
        <f>(D69+D70)/(($B$69+E70)/2)</f>
        <v>9.7165991902834009E-2</v>
      </c>
      <c r="I70" s="3">
        <f>(D63+D64+D65+D66+D67+D68+D69+D70)/(($B$63+E70)/2)</f>
        <v>0.44930417495029823</v>
      </c>
      <c r="J70" s="3">
        <f t="shared" si="5"/>
        <v>0.81237113402061856</v>
      </c>
      <c r="K70" s="3">
        <f t="shared" si="4"/>
        <v>0.72989690721649481</v>
      </c>
      <c r="L70">
        <v>4</v>
      </c>
      <c r="M70">
        <v>1</v>
      </c>
    </row>
    <row r="71" spans="1:16" x14ac:dyDescent="0.2">
      <c r="A71" s="2">
        <v>43525</v>
      </c>
      <c r="B71">
        <f>SUM('[1]CHS CM'!B71+'[1]Devereux CM'!B71+'[1]One Hope CM'!B71)</f>
        <v>129.5</v>
      </c>
      <c r="C71">
        <f>SUM('[1]CHS CM'!C71+'[1]Devereux CM'!C71+'[1]One Hope CM'!C71)</f>
        <v>6</v>
      </c>
      <c r="D71">
        <f>SUM('[1]CHS CM'!D71+'[1]Devereux CM'!D71+'[1]One Hope CM'!D71)</f>
        <v>10</v>
      </c>
      <c r="E71">
        <f t="shared" si="6"/>
        <v>125.5</v>
      </c>
      <c r="F71" s="5">
        <f t="shared" si="7"/>
        <v>-4</v>
      </c>
      <c r="G71" s="3">
        <f t="shared" si="8"/>
        <v>7.8431372549019607E-2</v>
      </c>
      <c r="H71" s="3">
        <f>(D69+D70+D71)/(($B$69+E71)/2)</f>
        <v>0.18106995884773663</v>
      </c>
      <c r="I71" s="3">
        <f>(D63+D64+D65+D66+D67+D68+D69+D70+D71)/(($B$63+E71)/2)</f>
        <v>0.53737373737373739</v>
      </c>
      <c r="J71" s="3">
        <f t="shared" si="5"/>
        <v>0.70515463917525778</v>
      </c>
      <c r="K71" s="3">
        <f t="shared" si="4"/>
        <v>0.62268041237113403</v>
      </c>
      <c r="L71">
        <v>10</v>
      </c>
    </row>
    <row r="72" spans="1:16" x14ac:dyDescent="0.2">
      <c r="A72" s="2">
        <v>43556</v>
      </c>
      <c r="B72">
        <f>SUM('[1]CHS CM'!B72+'[1]Devereux CM'!B72+'[1]One Hope CM'!B72)</f>
        <v>125.5</v>
      </c>
      <c r="C72">
        <f>SUM('[1]CHS CM'!C72+'[1]Devereux CM'!C72+'[1]One Hope CM'!C72)</f>
        <v>15</v>
      </c>
      <c r="D72">
        <f>SUM('[1]CHS CM'!D72+'[1]Devereux CM'!D72+'[1]One Hope CM'!D72)</f>
        <v>6</v>
      </c>
      <c r="E72">
        <f t="shared" si="6"/>
        <v>134.5</v>
      </c>
      <c r="F72" s="5">
        <f t="shared" si="7"/>
        <v>9</v>
      </c>
      <c r="G72" s="3">
        <f t="shared" si="8"/>
        <v>4.6153846153846156E-2</v>
      </c>
      <c r="H72" s="3">
        <f>(D69+D70+D71+D72)/(($B$69+E72)/2)</f>
        <v>0.22222222222222221</v>
      </c>
      <c r="I72" s="3">
        <f>(D63+D64+D65+D66+D67+D68+D69+D70+D71+D72)/(($B$63+E72)/2)</f>
        <v>0.56530214424951264</v>
      </c>
      <c r="J72" s="3">
        <f t="shared" si="5"/>
        <v>0.66413662239089188</v>
      </c>
      <c r="K72" s="3">
        <f t="shared" si="4"/>
        <v>0.58823529411764708</v>
      </c>
      <c r="L72">
        <v>6</v>
      </c>
    </row>
    <row r="73" spans="1:16" x14ac:dyDescent="0.2">
      <c r="A73" s="2">
        <v>43586</v>
      </c>
      <c r="B73">
        <f>SUM('[1]CHS CM'!B73+'[1]Devereux CM'!B73+'[1]One Hope CM'!B73)</f>
        <v>134.5</v>
      </c>
      <c r="C73">
        <f>SUM('[1]CHS CM'!C73+'[1]Devereux CM'!C73+'[1]One Hope CM'!C73)</f>
        <v>3</v>
      </c>
      <c r="D73">
        <f>SUM('[1]CHS CM'!D73+'[1]Devereux CM'!D73+'[1]One Hope CM'!D73)</f>
        <v>7</v>
      </c>
      <c r="E73">
        <f t="shared" si="6"/>
        <v>130.5</v>
      </c>
      <c r="F73" s="5">
        <f t="shared" si="7"/>
        <v>-4</v>
      </c>
      <c r="G73" s="3">
        <f t="shared" si="8"/>
        <v>5.2830188679245285E-2</v>
      </c>
      <c r="H73" s="3">
        <f>(D69+D70+D71+D72+D73)/(($B$69+E73)/2)</f>
        <v>0.28225806451612906</v>
      </c>
      <c r="I73" s="3">
        <f>(D63+D64+D65+D66+D67+D68+D69+D70+D71+D72+D73)/(($B$63+E73)/2)</f>
        <v>0.62970297029702971</v>
      </c>
      <c r="J73" s="3">
        <f t="shared" si="5"/>
        <v>0.68787276341948311</v>
      </c>
      <c r="K73" s="3">
        <f t="shared" si="4"/>
        <v>0.60834990059642147</v>
      </c>
      <c r="L73">
        <v>6</v>
      </c>
      <c r="M73">
        <v>1</v>
      </c>
    </row>
    <row r="74" spans="1:16" x14ac:dyDescent="0.2">
      <c r="A74" s="2">
        <v>43617</v>
      </c>
      <c r="B74">
        <f>SUM('[1]CHS CM'!B74+'[1]Devereux CM'!B74+'[1]One Hope CM'!B74)</f>
        <v>130.5</v>
      </c>
      <c r="C74">
        <f>SUM('[1]CHS CM'!C74+'[1]Devereux CM'!C74+'[1]One Hope CM'!C74)</f>
        <v>3</v>
      </c>
      <c r="D74">
        <f>SUM('[1]CHS CM'!D74+'[1]Devereux CM'!D74+'[1]One Hope CM'!D74)</f>
        <v>10</v>
      </c>
      <c r="E74">
        <f t="shared" si="6"/>
        <v>123.5</v>
      </c>
      <c r="F74" s="5">
        <f t="shared" si="7"/>
        <v>-7</v>
      </c>
      <c r="G74" s="3">
        <f t="shared" si="8"/>
        <v>7.874015748031496E-2</v>
      </c>
      <c r="H74" s="3">
        <f>(D69+D70+D71+D72+D73+D74)/(($B$69+E74)/2)</f>
        <v>0.37344398340248963</v>
      </c>
      <c r="I74" s="3">
        <f>(D63+D64+D65+D66+D67+D68+D69+D70+D71+D72+D73+D74)/(($B$63+E74)/2)</f>
        <v>0.72912423625254585</v>
      </c>
      <c r="J74" s="3">
        <f t="shared" si="5"/>
        <v>0.72912423625254585</v>
      </c>
      <c r="K74" s="3">
        <f t="shared" si="4"/>
        <v>0.66395112016293278</v>
      </c>
      <c r="L74">
        <v>8</v>
      </c>
      <c r="M74">
        <v>2</v>
      </c>
    </row>
    <row r="75" spans="1:16" x14ac:dyDescent="0.2">
      <c r="A75" s="2">
        <v>43647</v>
      </c>
      <c r="B75">
        <f>SUM('CHS CM'!B75+'Devereux CM'!B75+'One Hope CM'!B75)</f>
        <v>123.5</v>
      </c>
      <c r="C75">
        <f>SUM('CHS CM'!C75+'Devereux CM'!C75+'One Hope CM'!C75)</f>
        <v>10</v>
      </c>
      <c r="D75">
        <f>SUM('CHS CM'!D75+'Devereux CM'!D75+'One Hope CM'!D75)</f>
        <v>12</v>
      </c>
      <c r="E75">
        <f t="shared" si="6"/>
        <v>121.5</v>
      </c>
      <c r="F75" s="5">
        <f t="shared" si="7"/>
        <v>-2</v>
      </c>
      <c r="G75" s="3">
        <f t="shared" si="8"/>
        <v>9.7959183673469383E-2</v>
      </c>
      <c r="H75" s="3">
        <f>(D69+D70+D71+D72+D73+D74+D75)/(($B$69+E75)/2)</f>
        <v>0.47698744769874479</v>
      </c>
      <c r="I75" s="3">
        <f>(D75)/(($B$75+E75)/2)</f>
        <v>9.7959183673469383E-2</v>
      </c>
      <c r="J75" s="3">
        <f t="shared" si="5"/>
        <v>0.75203252032520329</v>
      </c>
      <c r="K75" s="3">
        <f t="shared" si="4"/>
        <v>0.67886178861788615</v>
      </c>
      <c r="L75">
        <v>11</v>
      </c>
      <c r="M75">
        <v>1</v>
      </c>
    </row>
    <row r="76" spans="1:16" x14ac:dyDescent="0.2">
      <c r="A76" s="2">
        <v>43678</v>
      </c>
      <c r="B76">
        <f>SUM('CHS CM'!B76+'Devereux CM'!B76+'One Hope CM'!B76)</f>
        <v>121.5</v>
      </c>
      <c r="C76">
        <f>SUM('CHS CM'!C76+'Devereux CM'!C76+'One Hope CM'!C76)</f>
        <v>5</v>
      </c>
      <c r="D76">
        <f>SUM('CHS CM'!D76+'Devereux CM'!D76+'One Hope CM'!D76)</f>
        <v>5</v>
      </c>
      <c r="E76">
        <f t="shared" si="6"/>
        <v>121.5</v>
      </c>
      <c r="F76" s="5">
        <f t="shared" si="7"/>
        <v>0</v>
      </c>
      <c r="G76" s="3">
        <f t="shared" si="8"/>
        <v>4.1152263374485597E-2</v>
      </c>
      <c r="H76" s="3">
        <f>(D69+D70+D71+D72+D73+D74+D75+D76)/(($B$69+E76)/2)</f>
        <v>0.51882845188284521</v>
      </c>
      <c r="I76" s="3">
        <f>(D75+D76)/(($B$75+E76)/2)</f>
        <v>0.13877551020408163</v>
      </c>
      <c r="J76" s="3">
        <f t="shared" si="5"/>
        <v>0.73619631901840488</v>
      </c>
      <c r="K76" s="3">
        <f t="shared" si="4"/>
        <v>0.67075664621676889</v>
      </c>
      <c r="L76">
        <v>5</v>
      </c>
      <c r="M76">
        <v>0</v>
      </c>
    </row>
    <row r="77" spans="1:16" x14ac:dyDescent="0.2">
      <c r="A77" s="2">
        <v>43709</v>
      </c>
      <c r="B77">
        <f>SUM('CHS CM'!B77+'Devereux CM'!B77+'One Hope CM'!B77)</f>
        <v>121.5</v>
      </c>
      <c r="C77">
        <f>SUM('CHS CM'!C77+'Devereux CM'!C77+'One Hope CM'!C77)</f>
        <v>6</v>
      </c>
      <c r="D77">
        <f>SUM('CHS CM'!D77+'Devereux CM'!D77+'One Hope CM'!D77)</f>
        <v>9</v>
      </c>
      <c r="E77">
        <f t="shared" si="6"/>
        <v>118.5</v>
      </c>
      <c r="F77" s="5">
        <f t="shared" si="7"/>
        <v>-3</v>
      </c>
      <c r="G77" s="3">
        <f t="shared" si="8"/>
        <v>7.4999999999999997E-2</v>
      </c>
      <c r="H77" s="3">
        <f>(D69+D70+D71+D72+D73+D74+D75+D76+D77)/(($B$69+E77)/2)</f>
        <v>0.60169491525423724</v>
      </c>
      <c r="I77" s="3">
        <f>(D75+D76+D77)/(($B$75+E77)/2)</f>
        <v>0.21487603305785125</v>
      </c>
      <c r="J77" s="3">
        <f t="shared" si="5"/>
        <v>0.73794549266247378</v>
      </c>
      <c r="K77" s="3">
        <f t="shared" si="4"/>
        <v>0.67924528301886788</v>
      </c>
      <c r="L77">
        <v>9</v>
      </c>
    </row>
    <row r="78" spans="1:16" x14ac:dyDescent="0.2">
      <c r="A78" s="2">
        <v>43739</v>
      </c>
      <c r="B78">
        <f>SUM('CHS CM'!B78+'Devereux CM'!B78+'One Hope CM'!B78)</f>
        <v>118.5</v>
      </c>
      <c r="C78">
        <f>SUM('CHS CM'!C78+'Devereux CM'!C78+'One Hope CM'!C78)</f>
        <v>15</v>
      </c>
      <c r="D78">
        <f>SUM('CHS CM'!D78+'Devereux CM'!D78+'One Hope CM'!D78)</f>
        <v>4</v>
      </c>
      <c r="E78">
        <f t="shared" si="6"/>
        <v>129.5</v>
      </c>
      <c r="F78" s="5">
        <f t="shared" si="7"/>
        <v>11</v>
      </c>
      <c r="G78" s="3">
        <f t="shared" si="8"/>
        <v>3.2258064516129031E-2</v>
      </c>
      <c r="H78" s="3">
        <f>(D69+D70+D71+D72+D73+D74+D75+D76+D77+D78)/(($B$69+E78)/2)</f>
        <v>0.60728744939271251</v>
      </c>
      <c r="I78" s="3">
        <f>(D75+D76+D77+D78)/(($B$75+E78)/2)</f>
        <v>0.23715415019762845</v>
      </c>
      <c r="J78" s="3">
        <f t="shared" si="5"/>
        <v>0.68910891089108905</v>
      </c>
      <c r="K78" s="3">
        <f t="shared" ref="K78:K89" si="9">((L67-O67)+(L68-O68)+(L69-O69)+(L70-O70)+(L71-O71)+(L72-O72)+(L73-O73)+(L74-O74)+(L75-O75)+(L76-O76)+(L77-O77)+(L78-O78))/((B67+E78)/2)</f>
        <v>0.6415841584158416</v>
      </c>
      <c r="L78">
        <v>4</v>
      </c>
    </row>
    <row r="79" spans="1:16" x14ac:dyDescent="0.2">
      <c r="A79" s="2">
        <v>43770</v>
      </c>
      <c r="B79">
        <f>SUM('CHS CM'!B79+'Devereux CM'!B79+'One Hope CM'!B79)</f>
        <v>129.5</v>
      </c>
      <c r="C79">
        <f>SUM('CHS CM'!C79+'Devereux CM'!C79+'One Hope CM'!C79)</f>
        <v>4</v>
      </c>
      <c r="D79">
        <f>SUM('CHS CM'!D79+'Devereux CM'!D79+'One Hope CM'!D79)</f>
        <v>6</v>
      </c>
      <c r="E79">
        <f t="shared" si="6"/>
        <v>127.5</v>
      </c>
      <c r="F79" s="5">
        <f t="shared" si="7"/>
        <v>-2</v>
      </c>
      <c r="G79" s="3">
        <f t="shared" si="8"/>
        <v>4.6692607003891051E-2</v>
      </c>
      <c r="H79" s="3">
        <f>(D69+D70+D71+D72+D73+D74+D75+D76+D77+D78+D79)/(($B$69+E79)/2)</f>
        <v>0.66122448979591841</v>
      </c>
      <c r="I79" s="3">
        <f>(D75+D76+D77+D78+D79)/(($B$75+E79)/2)</f>
        <v>0.28685258964143429</v>
      </c>
      <c r="J79" s="3">
        <f t="shared" si="5"/>
        <v>0.71111111111111114</v>
      </c>
      <c r="K79" s="3">
        <f t="shared" si="9"/>
        <v>0.65454545454545454</v>
      </c>
      <c r="L79">
        <v>5</v>
      </c>
      <c r="M79">
        <v>1</v>
      </c>
    </row>
    <row r="80" spans="1:16" x14ac:dyDescent="0.2">
      <c r="A80" s="2">
        <v>43800</v>
      </c>
      <c r="B80">
        <f>SUM('CHS CM'!B80+'Devereux CM'!B80+'One Hope CM'!B80)</f>
        <v>127.5</v>
      </c>
      <c r="C80">
        <f>SUM('CHS CM'!C80+'Devereux CM'!C80+'One Hope CM'!C80)</f>
        <v>8.5</v>
      </c>
      <c r="D80">
        <f>SUM('CHS CM'!D80+'Devereux CM'!D80+'One Hope CM'!D80)</f>
        <v>10</v>
      </c>
      <c r="E80">
        <f t="shared" si="6"/>
        <v>126</v>
      </c>
      <c r="F80" s="5">
        <f t="shared" si="7"/>
        <v>-1.5</v>
      </c>
      <c r="G80" s="3">
        <f t="shared" si="8"/>
        <v>7.8895463510848127E-2</v>
      </c>
      <c r="H80" s="3">
        <f>(D69+D70+D71+D72+D73+D74+D75+D76+D77+D78+D79+D80)/(($B$69+E80)/2)</f>
        <v>0.74743326488706363</v>
      </c>
      <c r="I80" s="3">
        <f>(D75+D76+D77+D78+D79+D80)/(($B$75+E80)/2)</f>
        <v>0.36873747494989978</v>
      </c>
      <c r="J80" s="3">
        <f t="shared" si="5"/>
        <v>0.74743326488706363</v>
      </c>
      <c r="K80" s="3">
        <f t="shared" si="9"/>
        <v>0.68172484599589322</v>
      </c>
      <c r="L80">
        <v>9</v>
      </c>
      <c r="M80">
        <v>1</v>
      </c>
    </row>
    <row r="81" spans="1:13" x14ac:dyDescent="0.2">
      <c r="A81" s="2">
        <v>43831</v>
      </c>
      <c r="B81">
        <f>SUM('CHS CM'!B81+'Devereux CM'!B81+'One Hope CM'!B81)</f>
        <v>126</v>
      </c>
      <c r="C81">
        <f>SUM('CHS CM'!C81+'Devereux CM'!C81+'One Hope CM'!C81)</f>
        <v>5</v>
      </c>
      <c r="D81">
        <f>SUM('CHS CM'!D81+'Devereux CM'!D81+'One Hope CM'!D81)</f>
        <v>5</v>
      </c>
      <c r="E81">
        <f t="shared" si="6"/>
        <v>126</v>
      </c>
      <c r="F81" s="5">
        <f t="shared" si="7"/>
        <v>0</v>
      </c>
      <c r="G81" s="3">
        <f t="shared" si="8"/>
        <v>3.968253968253968E-2</v>
      </c>
      <c r="H81" s="3">
        <f>(D81)/(($B$81+E81)/2)</f>
        <v>3.968253968253968E-2</v>
      </c>
      <c r="I81" s="3">
        <f>(D75+D76+D77+D78+D79+D80+D81)/(($B$75+E81)/2)</f>
        <v>0.4088176352705411</v>
      </c>
      <c r="J81" s="3">
        <f t="shared" si="5"/>
        <v>0.6994106090373281</v>
      </c>
      <c r="K81" s="3">
        <f t="shared" si="9"/>
        <v>0.64440078585461691</v>
      </c>
      <c r="L81">
        <v>5</v>
      </c>
    </row>
    <row r="82" spans="1:13" x14ac:dyDescent="0.2">
      <c r="A82" s="2">
        <v>43862</v>
      </c>
      <c r="B82">
        <f>SUM('CHS CM'!B82+'Devereux CM'!B82+'One Hope CM'!B82)</f>
        <v>126</v>
      </c>
      <c r="C82">
        <f>SUM('CHS CM'!C82+'Devereux CM'!C82+'One Hope CM'!C82)</f>
        <v>4</v>
      </c>
      <c r="D82">
        <f>SUM('CHS CM'!D82+'Devereux CM'!D82+'One Hope CM'!D82)</f>
        <v>6</v>
      </c>
      <c r="E82">
        <f t="shared" si="6"/>
        <v>124</v>
      </c>
      <c r="F82" s="5">
        <f t="shared" si="7"/>
        <v>-2</v>
      </c>
      <c r="G82" s="3">
        <f t="shared" si="8"/>
        <v>4.8000000000000001E-2</v>
      </c>
      <c r="H82" s="3">
        <f>(D81+D82)/(($B$81+E82)/2)</f>
        <v>8.7999999999999995E-2</v>
      </c>
      <c r="I82" s="3">
        <f>(D75+D76+D77+D78+D79+D80+D81+D82)/(($B$75+E82)/2)</f>
        <v>0.46060606060606063</v>
      </c>
      <c r="J82" s="3">
        <f t="shared" si="5"/>
        <v>0.7100591715976331</v>
      </c>
      <c r="K82" s="3">
        <f t="shared" si="9"/>
        <v>0.66272189349112431</v>
      </c>
      <c r="L82">
        <v>6</v>
      </c>
    </row>
    <row r="83" spans="1:13" x14ac:dyDescent="0.2">
      <c r="A83" s="2">
        <v>43891</v>
      </c>
      <c r="B83">
        <f>SUM('CHS CM'!B83+'Devereux CM'!B83+'One Hope CM'!B83)</f>
        <v>124</v>
      </c>
      <c r="C83">
        <f>SUM('CHS CM'!C83+'Devereux CM'!C83+'One Hope CM'!C83)</f>
        <v>13</v>
      </c>
      <c r="D83">
        <f>SUM('CHS CM'!D83+'Devereux CM'!D83+'One Hope CM'!D83)</f>
        <v>11</v>
      </c>
      <c r="E83">
        <f t="shared" si="6"/>
        <v>126</v>
      </c>
      <c r="F83" s="5">
        <f t="shared" si="7"/>
        <v>2</v>
      </c>
      <c r="G83" s="3">
        <f t="shared" si="8"/>
        <v>8.7999999999999995E-2</v>
      </c>
      <c r="H83" s="3">
        <f>(D81+D82+D83)/(($B$81+E83)/2)</f>
        <v>0.17460317460317459</v>
      </c>
      <c r="I83" s="3">
        <f>(D75+D76+D77+D78+D79+D80+D81+D82+D83)/(($B$75+E83)/2)</f>
        <v>0.54509018036072143</v>
      </c>
      <c r="J83" s="3">
        <f t="shared" si="5"/>
        <v>0.72365805168986086</v>
      </c>
      <c r="K83" s="3">
        <f t="shared" si="9"/>
        <v>0.66799204771371767</v>
      </c>
      <c r="L83">
        <v>10</v>
      </c>
      <c r="M83">
        <v>1</v>
      </c>
    </row>
    <row r="84" spans="1:13" x14ac:dyDescent="0.2">
      <c r="A84" s="2">
        <v>43922</v>
      </c>
      <c r="B84">
        <f>SUM('CHS CM'!B84+'Devereux CM'!B84+'One Hope CM'!B84)</f>
        <v>126</v>
      </c>
      <c r="C84">
        <f>SUM('CHS CM'!C84+'Devereux CM'!C84+'One Hope CM'!C84)</f>
        <v>7</v>
      </c>
      <c r="D84">
        <f>SUM('CHS CM'!D84+'Devereux CM'!D84+'One Hope CM'!D84)</f>
        <v>2</v>
      </c>
      <c r="E84">
        <f t="shared" si="6"/>
        <v>131</v>
      </c>
      <c r="F84" s="5">
        <f t="shared" si="7"/>
        <v>5</v>
      </c>
      <c r="G84" s="3">
        <f t="shared" si="8"/>
        <v>1.556420233463035E-2</v>
      </c>
      <c r="H84" s="3">
        <f>(D81+D82+D83+D84)/(($B$81+E84)/2)</f>
        <v>0.1867704280155642</v>
      </c>
      <c r="I84" s="3">
        <f>(D75+D76+D77+D78+D79+D80+D81+D82+D83+D84)/(($B$75+E84)/2)</f>
        <v>0.55009823182711204</v>
      </c>
      <c r="J84" s="3">
        <f t="shared" si="5"/>
        <v>0.65536723163841804</v>
      </c>
      <c r="K84" s="3">
        <f t="shared" si="9"/>
        <v>0.60263653483992463</v>
      </c>
      <c r="L84">
        <v>2</v>
      </c>
    </row>
    <row r="85" spans="1:13" x14ac:dyDescent="0.2">
      <c r="A85" s="2">
        <v>43952</v>
      </c>
      <c r="B85">
        <f>SUM('CHS CM'!B85+'Devereux CM'!B85+'One Hope CM'!B85)</f>
        <v>131</v>
      </c>
      <c r="C85">
        <f>SUM('CHS CM'!C85+'Devereux CM'!C85+'One Hope CM'!C85)</f>
        <v>6</v>
      </c>
      <c r="D85">
        <f>SUM('CHS CM'!D85+'Devereux CM'!D85+'One Hope CM'!D85)</f>
        <v>5</v>
      </c>
      <c r="E85">
        <f t="shared" si="6"/>
        <v>132</v>
      </c>
      <c r="F85" s="5">
        <f t="shared" si="7"/>
        <v>1</v>
      </c>
      <c r="G85" s="3">
        <f t="shared" si="8"/>
        <v>3.8022813688212927E-2</v>
      </c>
      <c r="H85" s="3">
        <f>(D81+D82+D83+D84+D85)/(($B$81+E85)/2)</f>
        <v>0.22480620155038761</v>
      </c>
      <c r="I85" s="3">
        <f>(D75+D76+D77+D78+D79+D80+D81+D82+D83+D84+D85)/(($B$75+E85)/2)</f>
        <v>0.58708414872798431</v>
      </c>
      <c r="J85" s="3">
        <f t="shared" si="5"/>
        <v>0.64761904761904765</v>
      </c>
      <c r="K85" s="3">
        <f t="shared" si="9"/>
        <v>0.60190476190476194</v>
      </c>
      <c r="L85">
        <v>5</v>
      </c>
    </row>
    <row r="86" spans="1:13" x14ac:dyDescent="0.2">
      <c r="A86" s="2">
        <v>43983</v>
      </c>
      <c r="B86">
        <f>SUM('CHS CM'!B86+'Devereux CM'!B86+'One Hope CM'!B86)</f>
        <v>132</v>
      </c>
      <c r="C86">
        <f>SUM('CHS CM'!C86+'Devereux CM'!C86+'One Hope CM'!C86)</f>
        <v>5</v>
      </c>
      <c r="D86">
        <f>SUM('CHS CM'!D86+'Devereux CM'!D86+'One Hope CM'!D86)</f>
        <v>3.5</v>
      </c>
      <c r="E86">
        <f t="shared" si="6"/>
        <v>133.5</v>
      </c>
      <c r="F86" s="5">
        <f t="shared" si="7"/>
        <v>1.5</v>
      </c>
      <c r="G86" s="3">
        <f t="shared" si="8"/>
        <v>2.6365348399246705E-2</v>
      </c>
      <c r="H86" s="3">
        <f>(D81+D82+D83+D84+D85+D86)/(($B$81+E86)/2)</f>
        <v>0.25048169556840078</v>
      </c>
      <c r="I86" s="3">
        <f>(D75+D76+D77+D78+D79+D80+D81+D82+D83+D84+D85+D86)/(($B$75+E86)/2)</f>
        <v>0.6108949416342413</v>
      </c>
      <c r="J86" s="3">
        <f t="shared" si="5"/>
        <v>0.6108949416342413</v>
      </c>
      <c r="K86" s="3">
        <f t="shared" si="9"/>
        <v>0.57198443579766534</v>
      </c>
      <c r="L86">
        <v>2.5</v>
      </c>
      <c r="M86">
        <v>1</v>
      </c>
    </row>
    <row r="87" spans="1:13" x14ac:dyDescent="0.2">
      <c r="A87" s="2">
        <v>44013</v>
      </c>
      <c r="B87">
        <f>SUM('CHS CM'!B87+'Devereux CM'!B87+'One Hope CM'!B87)</f>
        <v>133.5</v>
      </c>
      <c r="C87">
        <f>SUM('CHS CM'!C87+'Devereux CM'!C87+'One Hope CM'!C87)</f>
        <v>5</v>
      </c>
      <c r="D87">
        <f>SUM('CHS CM'!D87+'Devereux CM'!D87+'One Hope CM'!D87)</f>
        <v>8.5</v>
      </c>
      <c r="E87">
        <f t="shared" ref="E87:E98" si="10">B87+C87-D87</f>
        <v>130</v>
      </c>
      <c r="F87" s="5">
        <f t="shared" ref="F87:F98" si="11">C87-D87</f>
        <v>-3.5</v>
      </c>
      <c r="G87" s="3">
        <f t="shared" ref="G87:G98" si="12">D87/((B87+E87)/2)</f>
        <v>6.4516129032258063E-2</v>
      </c>
      <c r="H87" s="3">
        <f>(D81+D82+D83+D84+D85+D86+D87)/(($B$81+E87)/2)</f>
        <v>0.3203125</v>
      </c>
      <c r="I87" s="3">
        <f>(D87)/(($B$87+E87)/2)</f>
        <v>6.4516129032258063E-2</v>
      </c>
      <c r="J87" s="3">
        <f t="shared" ref="J87:J98" si="13">(D76+D77+D78+D79+D80+D81+D82+D83+D84+D85+D86+D87)/((B76+E87)/2)</f>
        <v>0.59642147117296218</v>
      </c>
      <c r="K87" s="3">
        <f t="shared" si="9"/>
        <v>0.56461232604373757</v>
      </c>
      <c r="L87">
        <v>8.5</v>
      </c>
    </row>
    <row r="88" spans="1:13" x14ac:dyDescent="0.2">
      <c r="A88" s="2">
        <v>44044</v>
      </c>
      <c r="B88">
        <f>SUM('CHS CM'!B88+'Devereux CM'!B88+'One Hope CM'!B88)</f>
        <v>130</v>
      </c>
      <c r="C88">
        <f>SUM('CHS CM'!C88+'Devereux CM'!C88+'One Hope CM'!C88)</f>
        <v>0.5</v>
      </c>
      <c r="D88">
        <f>SUM('CHS CM'!D88+'Devereux CM'!D88+'One Hope CM'!D88)</f>
        <v>4.5</v>
      </c>
      <c r="E88">
        <f t="shared" si="10"/>
        <v>126</v>
      </c>
      <c r="F88" s="5">
        <f t="shared" si="11"/>
        <v>-4</v>
      </c>
      <c r="G88" s="3">
        <f t="shared" si="12"/>
        <v>3.515625E-2</v>
      </c>
      <c r="H88" s="3">
        <f>(D81+D82+D83+D84+D85+D86+D87+D88)/(($B$81+E88)/2)</f>
        <v>0.3611111111111111</v>
      </c>
      <c r="I88" s="3">
        <f>(D87+D88)/(($B$87+E88)/2)</f>
        <v>0.1001926782273603</v>
      </c>
      <c r="J88" s="3">
        <f t="shared" si="13"/>
        <v>0.60202020202020201</v>
      </c>
      <c r="K88" s="3">
        <f t="shared" si="9"/>
        <v>0.5696969696969697</v>
      </c>
      <c r="L88">
        <v>4.5</v>
      </c>
    </row>
    <row r="89" spans="1:13" x14ac:dyDescent="0.2">
      <c r="A89" s="2">
        <v>44075</v>
      </c>
      <c r="E89">
        <f t="shared" si="10"/>
        <v>0</v>
      </c>
      <c r="F89" s="5">
        <f t="shared" si="11"/>
        <v>0</v>
      </c>
      <c r="G89" s="3" t="e">
        <f t="shared" si="12"/>
        <v>#DIV/0!</v>
      </c>
      <c r="H89" s="3">
        <f>(D81+D82+D83+D84+D85+D86+D87+D88+D89)/(($B$81+E89)/2)</f>
        <v>0.72222222222222221</v>
      </c>
      <c r="I89" s="3">
        <f>(D87+D88+D89)/(($B$87+E89)/2)</f>
        <v>0.19475655430711611</v>
      </c>
      <c r="J89" s="3">
        <f t="shared" si="13"/>
        <v>1.1054852320675106</v>
      </c>
      <c r="K89" s="3">
        <f t="shared" si="9"/>
        <v>1.0379746835443038</v>
      </c>
    </row>
    <row r="90" spans="1:13" x14ac:dyDescent="0.2">
      <c r="A90" s="2">
        <v>44105</v>
      </c>
      <c r="E90">
        <f t="shared" si="10"/>
        <v>0</v>
      </c>
      <c r="F90" s="5">
        <f t="shared" si="11"/>
        <v>0</v>
      </c>
      <c r="G90" s="3" t="e">
        <f t="shared" si="12"/>
        <v>#DIV/0!</v>
      </c>
      <c r="H90" s="3">
        <f>(D81+D82+D83+D84+D85+D86+D87+D88+D89+D90)/(($B$81+E90)/2)</f>
        <v>0.72222222222222221</v>
      </c>
      <c r="I90" s="3">
        <f>(D87+D88+D89+D90)/(($B$87+E90)/2)</f>
        <v>0.19475655430711611</v>
      </c>
      <c r="J90" s="3">
        <f t="shared" si="13"/>
        <v>0.9498069498069498</v>
      </c>
      <c r="K90" s="3">
        <f t="shared" ref="K90:K98" si="14">((L79-O79)+(L80-O80)+(L81-O81)+(L82-O82)+(L83-O83)+(L84-O84)+(L85-O85)+(L86-O86)+(L87-O87)+(L88-O88)+(L89-O89)+(L90-O90))/((B79+E90)/2)</f>
        <v>0.88803088803088803</v>
      </c>
    </row>
    <row r="91" spans="1:13" x14ac:dyDescent="0.2">
      <c r="A91" s="2">
        <v>44136</v>
      </c>
      <c r="E91">
        <f t="shared" si="10"/>
        <v>0</v>
      </c>
      <c r="F91" s="5">
        <f t="shared" si="11"/>
        <v>0</v>
      </c>
      <c r="G91" s="3" t="e">
        <f t="shared" si="12"/>
        <v>#DIV/0!</v>
      </c>
      <c r="H91" s="3">
        <f>(D81+D82+D83+D84+D85+D86+D87+D88+D89+D90+D91)/(($B$81+E91)/2)</f>
        <v>0.72222222222222221</v>
      </c>
      <c r="I91" s="3">
        <f>(D87+D88+D89+D90+D91)/(($B$87+E91)/2)</f>
        <v>0.19475655430711611</v>
      </c>
      <c r="J91" s="3">
        <f t="shared" si="13"/>
        <v>0.87058823529411766</v>
      </c>
      <c r="K91" s="3">
        <f t="shared" si="14"/>
        <v>0.82352941176470584</v>
      </c>
    </row>
    <row r="92" spans="1:13" x14ac:dyDescent="0.2">
      <c r="A92" s="2">
        <v>44166</v>
      </c>
      <c r="E92">
        <f t="shared" si="10"/>
        <v>0</v>
      </c>
      <c r="F92" s="5">
        <f t="shared" si="11"/>
        <v>0</v>
      </c>
      <c r="G92" s="3" t="e">
        <f t="shared" si="12"/>
        <v>#DIV/0!</v>
      </c>
      <c r="H92" s="3">
        <f>(D81+D82+D83+D84+D85+D86+D87+D88+D89+D90+D91+D92)/(($B$81+E92)/2)</f>
        <v>0.72222222222222221</v>
      </c>
      <c r="I92" s="3">
        <f>(D87+D88+D89+D90+D91+D92)/(($B$87+E92)/2)</f>
        <v>0.19475655430711611</v>
      </c>
      <c r="J92" s="3">
        <f t="shared" si="13"/>
        <v>0.72222222222222221</v>
      </c>
      <c r="K92" s="3">
        <f t="shared" si="14"/>
        <v>0.69047619047619047</v>
      </c>
    </row>
    <row r="93" spans="1:13" x14ac:dyDescent="0.2">
      <c r="A93" s="2">
        <v>44197</v>
      </c>
      <c r="E93">
        <f t="shared" si="10"/>
        <v>0</v>
      </c>
      <c r="F93" s="5">
        <f t="shared" si="11"/>
        <v>0</v>
      </c>
      <c r="G93" s="3" t="e">
        <f t="shared" si="12"/>
        <v>#DIV/0!</v>
      </c>
      <c r="H93" s="3" t="e">
        <f>(D93)/(($B$93+E93)/2)</f>
        <v>#DIV/0!</v>
      </c>
      <c r="I93" s="3">
        <f>(D87+D88+D89+D90+D91+D92+D93)/(($B$87+E93)/2)</f>
        <v>0.19475655430711611</v>
      </c>
      <c r="J93" s="3">
        <f t="shared" si="13"/>
        <v>0.6428571428571429</v>
      </c>
      <c r="K93" s="3">
        <f t="shared" si="14"/>
        <v>0.61111111111111116</v>
      </c>
    </row>
    <row r="94" spans="1:13" x14ac:dyDescent="0.2">
      <c r="A94" s="2">
        <v>44228</v>
      </c>
      <c r="E94">
        <f t="shared" si="10"/>
        <v>0</v>
      </c>
      <c r="F94" s="5">
        <f t="shared" si="11"/>
        <v>0</v>
      </c>
      <c r="G94" s="3" t="e">
        <f t="shared" si="12"/>
        <v>#DIV/0!</v>
      </c>
      <c r="H94" s="3" t="e">
        <f>(D93+D94)/(($B$93+E94)/2)</f>
        <v>#DIV/0!</v>
      </c>
      <c r="I94" s="3">
        <f>(D87+D88+D89+D90+D91+D92+D93+D94)/(($B$87+E94)/2)</f>
        <v>0.19475655430711611</v>
      </c>
      <c r="J94" s="3">
        <f t="shared" si="13"/>
        <v>0.55645161290322576</v>
      </c>
      <c r="K94" s="3">
        <f t="shared" si="14"/>
        <v>0.52419354838709675</v>
      </c>
    </row>
    <row r="95" spans="1:13" x14ac:dyDescent="0.2">
      <c r="A95" s="2">
        <v>44256</v>
      </c>
      <c r="E95">
        <f t="shared" si="10"/>
        <v>0</v>
      </c>
      <c r="F95" s="5">
        <f t="shared" si="11"/>
        <v>0</v>
      </c>
      <c r="G95" s="3" t="e">
        <f t="shared" si="12"/>
        <v>#DIV/0!</v>
      </c>
      <c r="H95" s="3" t="e">
        <f>(D93+D94+D95)/(($B$93+E95)/2)</f>
        <v>#DIV/0!</v>
      </c>
      <c r="I95" s="3">
        <f>(D87+D88+D89+D90+D91+D92+D93+D94+D95)/(($B$87+E95)/2)</f>
        <v>0.19475655430711611</v>
      </c>
      <c r="J95" s="3">
        <f t="shared" si="13"/>
        <v>0.37301587301587302</v>
      </c>
      <c r="K95" s="3">
        <f t="shared" si="14"/>
        <v>0.35714285714285715</v>
      </c>
    </row>
    <row r="96" spans="1:13" x14ac:dyDescent="0.2">
      <c r="A96" s="2">
        <v>44287</v>
      </c>
      <c r="E96">
        <f t="shared" si="10"/>
        <v>0</v>
      </c>
      <c r="F96" s="5">
        <f t="shared" si="11"/>
        <v>0</v>
      </c>
      <c r="G96" s="3" t="e">
        <f t="shared" si="12"/>
        <v>#DIV/0!</v>
      </c>
      <c r="H96" s="3" t="e">
        <f>(D93+D94+D95+D96)/(($B$93+E96)/2)</f>
        <v>#DIV/0!</v>
      </c>
      <c r="I96" s="3">
        <f>(D87+D88+D89+D90+D91+D92+D93+D94+D95+D96)/(($B$87+E96)/2)</f>
        <v>0.19475655430711611</v>
      </c>
      <c r="J96" s="3">
        <f t="shared" si="13"/>
        <v>0.3282442748091603</v>
      </c>
      <c r="K96" s="3">
        <f t="shared" si="14"/>
        <v>0.31297709923664124</v>
      </c>
    </row>
    <row r="97" spans="1:11" x14ac:dyDescent="0.2">
      <c r="A97" s="2">
        <v>44317</v>
      </c>
      <c r="E97">
        <f t="shared" si="10"/>
        <v>0</v>
      </c>
      <c r="F97" s="5">
        <f t="shared" si="11"/>
        <v>0</v>
      </c>
      <c r="G97" s="3" t="e">
        <f t="shared" si="12"/>
        <v>#DIV/0!</v>
      </c>
      <c r="H97" s="3" t="e">
        <f>(D93+D94+D95+D96+D97)/(($B$93+E97)/2)</f>
        <v>#DIV/0!</v>
      </c>
      <c r="I97" s="3">
        <f>(D87+D88+D89+D90+D91+D92+D93+D94+D95+D96+D97)/(($B$87+E97)/2)</f>
        <v>0.19475655430711611</v>
      </c>
      <c r="J97" s="3">
        <f t="shared" si="13"/>
        <v>0.25</v>
      </c>
      <c r="K97" s="3">
        <f t="shared" si="14"/>
        <v>0.23484848484848486</v>
      </c>
    </row>
    <row r="98" spans="1:11" x14ac:dyDescent="0.2">
      <c r="A98" s="2">
        <v>44348</v>
      </c>
      <c r="E98">
        <f t="shared" si="10"/>
        <v>0</v>
      </c>
      <c r="F98" s="5">
        <f t="shared" si="11"/>
        <v>0</v>
      </c>
      <c r="G98" s="3" t="e">
        <f t="shared" si="12"/>
        <v>#DIV/0!</v>
      </c>
      <c r="H98" s="3" t="e">
        <f>(D93+D94+D95+D96+D97+D98)/(($B$93+E98)/2)</f>
        <v>#DIV/0!</v>
      </c>
      <c r="I98" s="3">
        <f>(D87+D88+D89+D90+D91+D92+D93+D94+D95+D96+D97+D98)/(($B$87+E98)/2)</f>
        <v>0.19475655430711611</v>
      </c>
      <c r="J98" s="3">
        <f t="shared" si="13"/>
        <v>0.19475655430711611</v>
      </c>
      <c r="K98" s="3">
        <f t="shared" si="14"/>
        <v>0.19475655430711611</v>
      </c>
    </row>
  </sheetData>
  <mergeCells count="1">
    <mergeCell ref="A1:N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tabSelected="1" topLeftCell="A64" workbookViewId="0">
      <selection activeCell="A88" sqref="A88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6.710937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24</v>
      </c>
      <c r="C3">
        <v>1</v>
      </c>
      <c r="D3">
        <v>1</v>
      </c>
      <c r="E3">
        <f t="shared" ref="E3:E66" si="0">B3+C3-D3</f>
        <v>24</v>
      </c>
      <c r="F3" s="5">
        <f t="shared" ref="F3:F66" si="1">C3-D3</f>
        <v>0</v>
      </c>
      <c r="G3" s="3">
        <f t="shared" ref="G3:G66" si="2">D3/((B3+E3)/2)</f>
        <v>4.1666666666666664E-2</v>
      </c>
      <c r="H3" s="3">
        <f>D3/(($B$3+E3)/2)</f>
        <v>4.1666666666666664E-2</v>
      </c>
      <c r="I3" s="3">
        <f>D3/(($B$3+E3)/2)</f>
        <v>4.1666666666666664E-2</v>
      </c>
      <c r="J3" s="3"/>
      <c r="K3" s="3"/>
    </row>
    <row r="4" spans="1:16" x14ac:dyDescent="0.2">
      <c r="A4" s="2">
        <v>41487</v>
      </c>
      <c r="B4">
        <v>24</v>
      </c>
      <c r="C4">
        <v>0</v>
      </c>
      <c r="D4">
        <v>0</v>
      </c>
      <c r="E4">
        <f t="shared" si="0"/>
        <v>24</v>
      </c>
      <c r="F4" s="5">
        <f t="shared" si="1"/>
        <v>0</v>
      </c>
      <c r="G4" s="3">
        <f t="shared" si="2"/>
        <v>0</v>
      </c>
      <c r="H4" s="3">
        <f>(D3+D4)/(($B$3+E4)/2)</f>
        <v>4.1666666666666664E-2</v>
      </c>
      <c r="I4" s="3">
        <f>(D3+D4)/(($B$3+E4)/2)</f>
        <v>4.1666666666666664E-2</v>
      </c>
      <c r="J4" s="3"/>
      <c r="K4" s="3"/>
    </row>
    <row r="5" spans="1:16" x14ac:dyDescent="0.2">
      <c r="A5" s="2">
        <v>41518</v>
      </c>
      <c r="B5">
        <v>24</v>
      </c>
      <c r="C5">
        <v>0</v>
      </c>
      <c r="D5">
        <v>0</v>
      </c>
      <c r="E5">
        <f t="shared" si="0"/>
        <v>24</v>
      </c>
      <c r="F5" s="5">
        <f t="shared" si="1"/>
        <v>0</v>
      </c>
      <c r="G5" s="3">
        <f t="shared" si="2"/>
        <v>0</v>
      </c>
      <c r="H5" s="3">
        <f>(D3+D4+D5)/(($B$3+E5)/2)</f>
        <v>4.1666666666666664E-2</v>
      </c>
      <c r="I5" s="3">
        <f>(D3+D4+D5)/(($B$3+E5)/2)</f>
        <v>4.1666666666666664E-2</v>
      </c>
      <c r="J5" s="3"/>
      <c r="K5" s="3"/>
      <c r="P5" s="6"/>
    </row>
    <row r="6" spans="1:16" x14ac:dyDescent="0.2">
      <c r="A6" s="2">
        <v>41548</v>
      </c>
      <c r="B6">
        <v>24</v>
      </c>
      <c r="C6">
        <v>1</v>
      </c>
      <c r="D6">
        <v>1</v>
      </c>
      <c r="E6">
        <f t="shared" si="0"/>
        <v>24</v>
      </c>
      <c r="F6" s="5">
        <f t="shared" si="1"/>
        <v>0</v>
      </c>
      <c r="G6" s="3">
        <f t="shared" si="2"/>
        <v>4.1666666666666664E-2</v>
      </c>
      <c r="H6" s="3">
        <f>(D3+D4+D5+D6)/(($B$3+E6)/2)</f>
        <v>8.3333333333333329E-2</v>
      </c>
      <c r="I6" s="3">
        <f>(D3+D4+D5+D6)/(($B$3+E6)/2)</f>
        <v>8.3333333333333329E-2</v>
      </c>
      <c r="J6" s="3"/>
      <c r="K6" s="3"/>
    </row>
    <row r="7" spans="1:16" x14ac:dyDescent="0.2">
      <c r="A7" s="2">
        <v>41579</v>
      </c>
      <c r="B7">
        <v>24</v>
      </c>
      <c r="C7">
        <v>0</v>
      </c>
      <c r="D7">
        <v>0</v>
      </c>
      <c r="E7">
        <f t="shared" si="0"/>
        <v>24</v>
      </c>
      <c r="F7" s="5">
        <f t="shared" si="1"/>
        <v>0</v>
      </c>
      <c r="G7" s="3">
        <f t="shared" si="2"/>
        <v>0</v>
      </c>
      <c r="H7" s="3">
        <f>(D3+D4+D5+D6+D7)/(($B$3+E7)/2)</f>
        <v>8.3333333333333329E-2</v>
      </c>
      <c r="I7" s="3">
        <f>(D3+D4+D5+D6+D7)/(($B$3+E7)/2)</f>
        <v>8.3333333333333329E-2</v>
      </c>
      <c r="J7" s="3"/>
      <c r="K7" s="3"/>
    </row>
    <row r="8" spans="1:16" x14ac:dyDescent="0.2">
      <c r="A8" s="2">
        <v>41609</v>
      </c>
      <c r="B8">
        <v>24</v>
      </c>
      <c r="C8">
        <v>0</v>
      </c>
      <c r="D8">
        <v>1</v>
      </c>
      <c r="E8">
        <f t="shared" si="0"/>
        <v>23</v>
      </c>
      <c r="F8" s="5">
        <f t="shared" si="1"/>
        <v>-1</v>
      </c>
      <c r="G8" s="3">
        <f t="shared" si="2"/>
        <v>4.2553191489361701E-2</v>
      </c>
      <c r="H8" s="3">
        <f>(D3+D4+D5+D6+D7+D8)/(($B$3+E8)/2)</f>
        <v>0.1276595744680851</v>
      </c>
      <c r="I8" s="3">
        <f>(D3+D4+D5+D6+D7+D8)/(($B$3+E8)/2)</f>
        <v>0.1276595744680851</v>
      </c>
      <c r="J8" s="3"/>
      <c r="K8" s="3"/>
    </row>
    <row r="9" spans="1:16" x14ac:dyDescent="0.2">
      <c r="A9" s="2">
        <v>41640</v>
      </c>
      <c r="B9">
        <v>23</v>
      </c>
      <c r="C9">
        <v>0</v>
      </c>
      <c r="D9">
        <v>0</v>
      </c>
      <c r="E9">
        <f t="shared" si="0"/>
        <v>23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0.1276595744680851</v>
      </c>
      <c r="J9" s="3"/>
      <c r="K9" s="3"/>
    </row>
    <row r="10" spans="1:16" x14ac:dyDescent="0.2">
      <c r="A10" s="2">
        <v>41671</v>
      </c>
      <c r="B10">
        <v>23</v>
      </c>
      <c r="C10">
        <v>0</v>
      </c>
      <c r="D10">
        <v>0</v>
      </c>
      <c r="E10">
        <f t="shared" si="0"/>
        <v>23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0.1276595744680851</v>
      </c>
      <c r="J10" s="3"/>
      <c r="K10" s="3"/>
    </row>
    <row r="11" spans="1:16" x14ac:dyDescent="0.2">
      <c r="A11" s="2">
        <v>41699</v>
      </c>
      <c r="B11">
        <v>23</v>
      </c>
      <c r="C11">
        <v>2</v>
      </c>
      <c r="D11">
        <v>2</v>
      </c>
      <c r="E11">
        <f t="shared" si="0"/>
        <v>23</v>
      </c>
      <c r="F11" s="5">
        <f t="shared" si="1"/>
        <v>0</v>
      </c>
      <c r="G11" s="3">
        <f t="shared" si="2"/>
        <v>8.6956521739130432E-2</v>
      </c>
      <c r="H11" s="3">
        <f>(D9+D10+D11)/(($B$9+E11)/2)</f>
        <v>8.6956521739130432E-2</v>
      </c>
      <c r="I11" s="3">
        <f>(D3+D4+D5+D6+D7+D8+D9+D10+D11)/(($B$3+E11)/2)</f>
        <v>0.21276595744680851</v>
      </c>
      <c r="J11" s="3"/>
      <c r="K11" s="3"/>
    </row>
    <row r="12" spans="1:16" x14ac:dyDescent="0.2">
      <c r="A12" s="2">
        <v>41730</v>
      </c>
      <c r="B12">
        <v>23</v>
      </c>
      <c r="C12">
        <v>1</v>
      </c>
      <c r="D12">
        <v>2</v>
      </c>
      <c r="E12">
        <f t="shared" si="0"/>
        <v>22</v>
      </c>
      <c r="F12" s="5">
        <f t="shared" si="1"/>
        <v>-1</v>
      </c>
      <c r="G12" s="3">
        <f t="shared" si="2"/>
        <v>8.8888888888888892E-2</v>
      </c>
      <c r="H12" s="3">
        <f>(D9+D10+D11+D12)/(($B$9+E12)/2)</f>
        <v>0.17777777777777778</v>
      </c>
      <c r="I12" s="3">
        <f>(D3+D4+D5+D6+D7+D8+D9+D10+D11+D12)/(($B$3+E12)/2)</f>
        <v>0.30434782608695654</v>
      </c>
      <c r="J12" s="3"/>
      <c r="K12" s="3"/>
    </row>
    <row r="13" spans="1:16" x14ac:dyDescent="0.2">
      <c r="A13" s="2">
        <v>41760</v>
      </c>
      <c r="B13">
        <v>22</v>
      </c>
      <c r="C13">
        <v>1</v>
      </c>
      <c r="D13">
        <v>1</v>
      </c>
      <c r="E13">
        <f t="shared" si="0"/>
        <v>22</v>
      </c>
      <c r="F13" s="5">
        <f t="shared" si="1"/>
        <v>0</v>
      </c>
      <c r="G13" s="3">
        <f t="shared" si="2"/>
        <v>4.5454545454545456E-2</v>
      </c>
      <c r="H13" s="3">
        <f>(D9+D10+D11+D12+D13)/(($B$9+E13)/2)</f>
        <v>0.22222222222222221</v>
      </c>
      <c r="I13" s="3">
        <f>(D3+D4+D5+D6+D7+D8+D9+D10+D11+D12+D13)/(($B$3+E13)/2)</f>
        <v>0.34782608695652173</v>
      </c>
      <c r="J13" s="3"/>
      <c r="K13" s="3"/>
    </row>
    <row r="14" spans="1:16" x14ac:dyDescent="0.2">
      <c r="A14" s="2">
        <v>41791</v>
      </c>
      <c r="B14">
        <v>22</v>
      </c>
      <c r="C14">
        <v>1</v>
      </c>
      <c r="D14">
        <v>0</v>
      </c>
      <c r="E14">
        <f t="shared" si="0"/>
        <v>23</v>
      </c>
      <c r="F14" s="5">
        <f t="shared" si="1"/>
        <v>1</v>
      </c>
      <c r="G14" s="3">
        <f t="shared" si="2"/>
        <v>0</v>
      </c>
      <c r="H14" s="3">
        <f>(D9+D10+D11+D12+D13+D14)/(($B$9+E14)/2)</f>
        <v>0.21739130434782608</v>
      </c>
      <c r="I14" s="3">
        <f>(D3+D4+D5+D6+D7+D8+D9+D10+D11+D12+D13+D14)/(($B$3+E14)/2)</f>
        <v>0.34042553191489361</v>
      </c>
      <c r="J14" s="3">
        <f t="shared" ref="J14:J35" si="3">(D3+D4+D5+D6+D7+D8+D9+D10+D11+D12+D13+D14)/((B3+E14)/2)</f>
        <v>0.34042553191489361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27</v>
      </c>
      <c r="C15">
        <v>1</v>
      </c>
      <c r="D15">
        <v>1</v>
      </c>
      <c r="E15">
        <f t="shared" si="0"/>
        <v>27</v>
      </c>
      <c r="F15" s="5">
        <f t="shared" si="1"/>
        <v>0</v>
      </c>
      <c r="G15" s="3">
        <f t="shared" si="2"/>
        <v>3.7037037037037035E-2</v>
      </c>
      <c r="H15" s="3">
        <f>(D9+D10+D11+D12+D13+D14+D15)/(($B$9+E15)/2)</f>
        <v>0.24</v>
      </c>
      <c r="I15" s="3">
        <f>D15/(($B$15+E15)/2)</f>
        <v>3.7037037037037035E-2</v>
      </c>
      <c r="J15" s="3">
        <f t="shared" si="3"/>
        <v>0.31372549019607843</v>
      </c>
      <c r="K15" s="3">
        <f t="shared" si="4"/>
        <v>3.9215686274509803E-2</v>
      </c>
      <c r="L15">
        <v>1</v>
      </c>
      <c r="M15" s="6"/>
      <c r="P15" s="6"/>
    </row>
    <row r="16" spans="1:16" x14ac:dyDescent="0.2">
      <c r="A16" s="2">
        <v>41852</v>
      </c>
      <c r="B16">
        <v>27</v>
      </c>
      <c r="C16">
        <v>1</v>
      </c>
      <c r="D16">
        <v>2</v>
      </c>
      <c r="E16">
        <f t="shared" si="0"/>
        <v>26</v>
      </c>
      <c r="F16" s="5">
        <f t="shared" si="1"/>
        <v>-1</v>
      </c>
      <c r="G16" s="3">
        <f t="shared" si="2"/>
        <v>7.5471698113207544E-2</v>
      </c>
      <c r="H16" s="3">
        <f>(D9+D10+D11+D12+D13+D14+D15+D16)/(($B$9+E16)/2)</f>
        <v>0.32653061224489793</v>
      </c>
      <c r="I16" s="3">
        <f>(D15+D16)/(($B$15+E16)/2)</f>
        <v>0.11320754716981132</v>
      </c>
      <c r="J16" s="3">
        <f t="shared" si="3"/>
        <v>0.4</v>
      </c>
      <c r="K16" s="3">
        <f t="shared" si="4"/>
        <v>0.08</v>
      </c>
      <c r="L16">
        <v>1</v>
      </c>
      <c r="M16" s="6">
        <v>1</v>
      </c>
      <c r="P16" s="6"/>
    </row>
    <row r="17" spans="1:16" x14ac:dyDescent="0.2">
      <c r="A17" s="2">
        <v>41883</v>
      </c>
      <c r="B17">
        <v>26</v>
      </c>
      <c r="C17">
        <v>2</v>
      </c>
      <c r="D17">
        <v>0</v>
      </c>
      <c r="E17">
        <f t="shared" si="0"/>
        <v>28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0.31372549019607843</v>
      </c>
      <c r="I17" s="3">
        <f>(D15+D16+D17)/(($B$15+E17)/2)</f>
        <v>0.10909090909090909</v>
      </c>
      <c r="J17" s="3">
        <f t="shared" si="3"/>
        <v>0.38461538461538464</v>
      </c>
      <c r="K17" s="3">
        <f t="shared" si="4"/>
        <v>7.6923076923076927E-2</v>
      </c>
      <c r="L17">
        <v>0</v>
      </c>
      <c r="M17" s="6"/>
      <c r="P17" s="6"/>
    </row>
    <row r="18" spans="1:16" x14ac:dyDescent="0.2">
      <c r="A18" s="2">
        <v>41913</v>
      </c>
      <c r="B18">
        <v>28</v>
      </c>
      <c r="C18">
        <v>0</v>
      </c>
      <c r="D18">
        <v>1</v>
      </c>
      <c r="E18">
        <f t="shared" si="0"/>
        <v>27</v>
      </c>
      <c r="F18" s="5">
        <f t="shared" si="1"/>
        <v>-1</v>
      </c>
      <c r="G18" s="3">
        <f t="shared" si="2"/>
        <v>3.6363636363636362E-2</v>
      </c>
      <c r="H18" s="3">
        <f>(D9+D10+D11+D12+D13+D14+D15+D16+D17+D18)/(($B$9+E18)/2)</f>
        <v>0.36</v>
      </c>
      <c r="I18" s="3">
        <f>(D15+D16+D17+D18)/(($B$15+E18)/2)</f>
        <v>0.14814814814814814</v>
      </c>
      <c r="J18" s="3">
        <f t="shared" si="3"/>
        <v>0.39215686274509803</v>
      </c>
      <c r="K18" s="3">
        <f t="shared" si="4"/>
        <v>7.8431372549019607E-2</v>
      </c>
      <c r="L18">
        <v>0</v>
      </c>
      <c r="M18" s="6">
        <v>1</v>
      </c>
      <c r="P18" s="6"/>
    </row>
    <row r="19" spans="1:16" x14ac:dyDescent="0.2">
      <c r="A19" s="2">
        <v>41944</v>
      </c>
      <c r="B19">
        <v>27</v>
      </c>
      <c r="C19">
        <v>0</v>
      </c>
      <c r="D19">
        <v>1</v>
      </c>
      <c r="E19">
        <f t="shared" si="0"/>
        <v>26</v>
      </c>
      <c r="F19" s="5">
        <f t="shared" si="1"/>
        <v>-1</v>
      </c>
      <c r="G19" s="3">
        <f t="shared" si="2"/>
        <v>3.7735849056603772E-2</v>
      </c>
      <c r="H19" s="3">
        <f>(D9+D10+D11+D12+D13+D14+D15+D16+D17+D18+D19)/(($B$9+E19)/2)</f>
        <v>0.40816326530612246</v>
      </c>
      <c r="I19" s="3">
        <f>(D15+D16+D17+D18+D19)/(($B$15+E19)/2)</f>
        <v>0.18867924528301888</v>
      </c>
      <c r="J19" s="3">
        <f t="shared" si="3"/>
        <v>0.44</v>
      </c>
      <c r="K19" s="3">
        <f t="shared" si="4"/>
        <v>0.12</v>
      </c>
      <c r="L19">
        <v>1</v>
      </c>
      <c r="M19" s="6"/>
    </row>
    <row r="20" spans="1:16" x14ac:dyDescent="0.2">
      <c r="A20" s="2">
        <v>41974</v>
      </c>
      <c r="B20">
        <v>26</v>
      </c>
      <c r="C20">
        <v>2</v>
      </c>
      <c r="D20">
        <v>1</v>
      </c>
      <c r="E20">
        <f t="shared" si="0"/>
        <v>27</v>
      </c>
      <c r="F20" s="5">
        <f t="shared" si="1"/>
        <v>1</v>
      </c>
      <c r="G20" s="3">
        <f t="shared" si="2"/>
        <v>3.7735849056603772E-2</v>
      </c>
      <c r="H20" s="3">
        <f>(D9+D10+D11+D12+D13+D14+D15+D16+D17+D18+D19+D20)/(($B$9+E20)/2)</f>
        <v>0.44</v>
      </c>
      <c r="I20" s="3">
        <f>(D15+D16+D17+D18+D19+D20)/(($B$15+E20)/2)</f>
        <v>0.22222222222222221</v>
      </c>
      <c r="J20" s="3">
        <f t="shared" si="3"/>
        <v>0.44</v>
      </c>
      <c r="K20" s="3">
        <f t="shared" si="4"/>
        <v>0.16</v>
      </c>
      <c r="L20">
        <v>1</v>
      </c>
      <c r="M20" s="6"/>
    </row>
    <row r="21" spans="1:16" x14ac:dyDescent="0.2">
      <c r="A21" s="2">
        <v>42005</v>
      </c>
      <c r="B21">
        <v>27</v>
      </c>
      <c r="C21">
        <v>0</v>
      </c>
      <c r="D21">
        <v>1</v>
      </c>
      <c r="E21">
        <f t="shared" si="0"/>
        <v>26</v>
      </c>
      <c r="F21" s="5">
        <f t="shared" si="1"/>
        <v>-1</v>
      </c>
      <c r="G21" s="3">
        <f t="shared" si="2"/>
        <v>3.7735849056603772E-2</v>
      </c>
      <c r="H21" s="3">
        <f>D21/(($B$21+E21)/2)</f>
        <v>3.7735849056603772E-2</v>
      </c>
      <c r="I21" s="3">
        <f>(D15+D16+D17+D18+D19+D20+D21)/(($B$15+E21)/2)</f>
        <v>0.26415094339622641</v>
      </c>
      <c r="J21" s="3">
        <f t="shared" si="3"/>
        <v>0.48979591836734693</v>
      </c>
      <c r="K21" s="3">
        <f t="shared" si="4"/>
        <v>0.20408163265306123</v>
      </c>
      <c r="L21">
        <v>1</v>
      </c>
      <c r="M21" s="6"/>
    </row>
    <row r="22" spans="1:16" x14ac:dyDescent="0.2">
      <c r="A22" s="2">
        <v>42036</v>
      </c>
      <c r="B22">
        <v>26</v>
      </c>
      <c r="C22">
        <v>1</v>
      </c>
      <c r="D22">
        <v>0</v>
      </c>
      <c r="E22">
        <f t="shared" si="0"/>
        <v>27</v>
      </c>
      <c r="F22" s="5">
        <f t="shared" si="1"/>
        <v>1</v>
      </c>
      <c r="G22" s="3">
        <f t="shared" si="2"/>
        <v>0</v>
      </c>
      <c r="H22" s="3">
        <f>(D21+D22)/(($B$21+E22)/2)</f>
        <v>3.7037037037037035E-2</v>
      </c>
      <c r="I22" s="3">
        <f>(D15+D16+D17+D18+D19+D20+D21+D22)/(($B$15+E22)/2)</f>
        <v>0.25925925925925924</v>
      </c>
      <c r="J22" s="3">
        <f t="shared" si="3"/>
        <v>0.48</v>
      </c>
      <c r="K22" s="3">
        <f t="shared" si="4"/>
        <v>0.2</v>
      </c>
      <c r="L22">
        <v>0</v>
      </c>
      <c r="M22" s="6"/>
      <c r="P22" s="6"/>
    </row>
    <row r="23" spans="1:16" x14ac:dyDescent="0.2">
      <c r="A23" s="2">
        <v>42064</v>
      </c>
      <c r="B23">
        <v>27</v>
      </c>
      <c r="C23">
        <v>1</v>
      </c>
      <c r="D23">
        <v>1</v>
      </c>
      <c r="E23">
        <f t="shared" si="0"/>
        <v>27</v>
      </c>
      <c r="F23" s="5">
        <f t="shared" si="1"/>
        <v>0</v>
      </c>
      <c r="G23" s="3">
        <f t="shared" si="2"/>
        <v>3.7037037037037035E-2</v>
      </c>
      <c r="H23" s="3">
        <f>(D21+D22+D23)/(($B$21+E23)/2)</f>
        <v>7.407407407407407E-2</v>
      </c>
      <c r="I23" s="3">
        <f>(D15+D16+D17+D18+D19+D20+D21+D22+D23)/(($B$15+E23)/2)</f>
        <v>0.29629629629629628</v>
      </c>
      <c r="J23" s="3">
        <f t="shared" si="3"/>
        <v>0.44</v>
      </c>
      <c r="K23" s="3">
        <f t="shared" si="4"/>
        <v>0.24</v>
      </c>
      <c r="L23">
        <v>1</v>
      </c>
      <c r="M23" s="6"/>
      <c r="P23" s="6"/>
    </row>
    <row r="24" spans="1:16" x14ac:dyDescent="0.2">
      <c r="A24" s="2">
        <v>42095</v>
      </c>
      <c r="B24">
        <v>27</v>
      </c>
      <c r="C24">
        <v>0</v>
      </c>
      <c r="D24">
        <v>0</v>
      </c>
      <c r="E24">
        <f t="shared" si="0"/>
        <v>27</v>
      </c>
      <c r="F24" s="5">
        <f t="shared" si="1"/>
        <v>0</v>
      </c>
      <c r="G24" s="3">
        <f t="shared" si="2"/>
        <v>0</v>
      </c>
      <c r="H24" s="3">
        <f>(D21+D22+D23+D24)/(($B$21+E24)/2)</f>
        <v>7.407407407407407E-2</v>
      </c>
      <c r="I24" s="3">
        <f>(D15+D16+D17+D18+D19+D20+D21+D22+D23+D24)/(($B$15+E24)/2)</f>
        <v>0.29629629629629628</v>
      </c>
      <c r="J24" s="3">
        <f t="shared" si="3"/>
        <v>0.36734693877551022</v>
      </c>
      <c r="K24" s="3">
        <f t="shared" si="4"/>
        <v>0.24489795918367346</v>
      </c>
      <c r="L24">
        <v>0</v>
      </c>
      <c r="M24" s="6"/>
      <c r="P24" s="6"/>
    </row>
    <row r="25" spans="1:16" x14ac:dyDescent="0.2">
      <c r="A25" s="2">
        <v>42125</v>
      </c>
      <c r="B25">
        <v>27</v>
      </c>
      <c r="C25">
        <v>1</v>
      </c>
      <c r="D25">
        <v>0</v>
      </c>
      <c r="E25">
        <f t="shared" si="0"/>
        <v>28</v>
      </c>
      <c r="F25" s="5">
        <f t="shared" si="1"/>
        <v>1</v>
      </c>
      <c r="G25" s="3">
        <f t="shared" si="2"/>
        <v>0</v>
      </c>
      <c r="H25" s="3">
        <f>(D21+D22+D23+D24+D25)/(($B$21+E25)/2)</f>
        <v>7.2727272727272724E-2</v>
      </c>
      <c r="I25" s="3">
        <f>(D15+D16+D17+D18+D19+D20+D21+D22+D23+D24+D25)/(($B$15+E25)/2)</f>
        <v>0.29090909090909089</v>
      </c>
      <c r="J25" s="3">
        <f t="shared" si="3"/>
        <v>0.32</v>
      </c>
      <c r="K25" s="3">
        <f t="shared" si="4"/>
        <v>0.24</v>
      </c>
      <c r="L25">
        <v>0</v>
      </c>
      <c r="M25" s="6"/>
      <c r="P25" s="6"/>
    </row>
    <row r="26" spans="1:16" x14ac:dyDescent="0.2">
      <c r="A26" s="2">
        <v>42156</v>
      </c>
      <c r="B26">
        <v>28</v>
      </c>
      <c r="C26">
        <v>0</v>
      </c>
      <c r="D26">
        <v>1</v>
      </c>
      <c r="E26">
        <f t="shared" si="0"/>
        <v>27</v>
      </c>
      <c r="F26" s="5">
        <f t="shared" si="1"/>
        <v>-1</v>
      </c>
      <c r="G26" s="3">
        <f t="shared" si="2"/>
        <v>3.6363636363636362E-2</v>
      </c>
      <c r="H26" s="3">
        <f>(D21+D22+D23+D24+D25+D26)/(($B$21+E26)/2)</f>
        <v>0.1111111111111111</v>
      </c>
      <c r="I26" s="3">
        <f>(D15+D16+D17+D18+D19+D20+D21+D22+D23+D24+D25+D26)/(($B$15+E26)/2)</f>
        <v>0.33333333333333331</v>
      </c>
      <c r="J26" s="3">
        <f t="shared" si="3"/>
        <v>0.33333333333333331</v>
      </c>
      <c r="K26" s="3">
        <f t="shared" si="4"/>
        <v>0.25925925925925924</v>
      </c>
      <c r="L26">
        <v>1</v>
      </c>
      <c r="M26" s="6"/>
    </row>
    <row r="27" spans="1:16" x14ac:dyDescent="0.2">
      <c r="A27" s="2">
        <v>42186</v>
      </c>
      <c r="B27">
        <v>29</v>
      </c>
      <c r="C27">
        <v>0</v>
      </c>
      <c r="D27">
        <v>0</v>
      </c>
      <c r="E27">
        <f t="shared" si="0"/>
        <v>29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0.10714285714285714</v>
      </c>
      <c r="I27" s="3">
        <f>D27/(($B$27+E27)/2)</f>
        <v>0</v>
      </c>
      <c r="J27" s="3">
        <f t="shared" si="3"/>
        <v>0.2857142857142857</v>
      </c>
      <c r="K27" s="3">
        <f t="shared" si="4"/>
        <v>0.21428571428571427</v>
      </c>
      <c r="L27">
        <v>0</v>
      </c>
      <c r="M27" s="6"/>
      <c r="P27" s="6"/>
    </row>
    <row r="28" spans="1:16" x14ac:dyDescent="0.2">
      <c r="A28" s="2">
        <v>42217</v>
      </c>
      <c r="B28">
        <v>29</v>
      </c>
      <c r="C28">
        <v>0</v>
      </c>
      <c r="D28">
        <v>0</v>
      </c>
      <c r="E28">
        <f t="shared" si="0"/>
        <v>29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0.10714285714285714</v>
      </c>
      <c r="I28" s="3">
        <f>(D27+D28)/(($B$27+E28)/2)</f>
        <v>0</v>
      </c>
      <c r="J28" s="3">
        <f t="shared" si="3"/>
        <v>0.21818181818181817</v>
      </c>
      <c r="K28" s="3">
        <f t="shared" si="4"/>
        <v>0.18181818181818182</v>
      </c>
      <c r="L28">
        <v>0</v>
      </c>
      <c r="M28" s="6"/>
    </row>
    <row r="29" spans="1:16" x14ac:dyDescent="0.2">
      <c r="A29" s="2">
        <v>42248</v>
      </c>
      <c r="B29">
        <v>29</v>
      </c>
      <c r="C29">
        <v>1</v>
      </c>
      <c r="D29">
        <v>0</v>
      </c>
      <c r="E29">
        <f t="shared" si="0"/>
        <v>30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0.10526315789473684</v>
      </c>
      <c r="I29" s="3">
        <f>(D27+D28+D29)/(($B$27+E29)/2)</f>
        <v>0</v>
      </c>
      <c r="J29" s="3">
        <f t="shared" si="3"/>
        <v>0.20689655172413793</v>
      </c>
      <c r="K29" s="3">
        <f t="shared" si="4"/>
        <v>0.17241379310344829</v>
      </c>
      <c r="L29">
        <v>0</v>
      </c>
      <c r="M29" s="6"/>
      <c r="P29" s="6"/>
    </row>
    <row r="30" spans="1:16" x14ac:dyDescent="0.2">
      <c r="A30" s="2">
        <v>42278</v>
      </c>
      <c r="B30">
        <v>30</v>
      </c>
      <c r="C30">
        <v>0</v>
      </c>
      <c r="D30">
        <v>2</v>
      </c>
      <c r="E30">
        <f t="shared" si="0"/>
        <v>28</v>
      </c>
      <c r="F30" s="5">
        <f t="shared" si="1"/>
        <v>-2</v>
      </c>
      <c r="G30" s="3">
        <f t="shared" si="2"/>
        <v>6.8965517241379309E-2</v>
      </c>
      <c r="H30" s="3">
        <f>(D21+D22+D23+D24+D25+D26+D27+D28+D29+D30)/(($B$21+E30)/2)</f>
        <v>0.18181818181818182</v>
      </c>
      <c r="I30" s="3">
        <f>(D27+D28+D29+D30)/(($B$27+E30)/2)</f>
        <v>7.0175438596491224E-2</v>
      </c>
      <c r="J30" s="3">
        <f t="shared" si="3"/>
        <v>0.25454545454545452</v>
      </c>
      <c r="K30" s="3">
        <f t="shared" si="4"/>
        <v>0.25454545454545452</v>
      </c>
      <c r="L30">
        <v>2</v>
      </c>
      <c r="M30" s="6"/>
      <c r="P30" s="6"/>
    </row>
    <row r="31" spans="1:16" x14ac:dyDescent="0.2">
      <c r="A31" s="2">
        <v>42309</v>
      </c>
      <c r="B31">
        <v>28</v>
      </c>
      <c r="C31">
        <v>1</v>
      </c>
      <c r="D31">
        <v>0</v>
      </c>
      <c r="E31">
        <f t="shared" si="0"/>
        <v>29</v>
      </c>
      <c r="F31" s="5">
        <f t="shared" si="1"/>
        <v>1</v>
      </c>
      <c r="G31" s="3">
        <f t="shared" si="2"/>
        <v>0</v>
      </c>
      <c r="H31" s="3">
        <f>(D21+D22+D23+D24+D25+D26+D27+D28+D29+D30+D31)/(($B$21+E31)/2)</f>
        <v>0.17857142857142858</v>
      </c>
      <c r="I31" s="3">
        <f>(D27+D28+D29+D30+D31)/(($B$27+E31)/2)</f>
        <v>6.8965517241379309E-2</v>
      </c>
      <c r="J31" s="3">
        <f t="shared" si="3"/>
        <v>0.21818181818181817</v>
      </c>
      <c r="K31" s="3">
        <f t="shared" si="4"/>
        <v>0.25454545454545452</v>
      </c>
      <c r="L31">
        <v>1</v>
      </c>
      <c r="M31" s="6"/>
      <c r="P31" s="6"/>
    </row>
    <row r="32" spans="1:16" x14ac:dyDescent="0.2">
      <c r="A32" s="2">
        <v>42339</v>
      </c>
      <c r="B32">
        <v>29</v>
      </c>
      <c r="C32">
        <v>0</v>
      </c>
      <c r="D32">
        <v>1</v>
      </c>
      <c r="E32">
        <f t="shared" si="0"/>
        <v>28</v>
      </c>
      <c r="F32" s="5">
        <f t="shared" si="1"/>
        <v>-1</v>
      </c>
      <c r="G32" s="3">
        <f t="shared" si="2"/>
        <v>3.5087719298245612E-2</v>
      </c>
      <c r="H32" s="3">
        <f>(D21+D22+D23+D24+D25+D26+D27+D28+D29+D30+D31+D32)/(($B$21+E32)/2)</f>
        <v>0.21818181818181817</v>
      </c>
      <c r="I32" s="3">
        <f>(D27+D28+D29+D30+D31+D32)/(($B$27+E32)/2)</f>
        <v>0.10526315789473684</v>
      </c>
      <c r="J32" s="3">
        <f t="shared" si="3"/>
        <v>0.21818181818181817</v>
      </c>
      <c r="K32" s="3">
        <f t="shared" si="4"/>
        <v>0.25454545454545452</v>
      </c>
      <c r="L32">
        <v>1</v>
      </c>
      <c r="M32" s="6"/>
      <c r="P32" s="6"/>
    </row>
    <row r="33" spans="1:16" x14ac:dyDescent="0.2">
      <c r="A33" s="2">
        <v>42370</v>
      </c>
      <c r="B33">
        <v>28</v>
      </c>
      <c r="C33">
        <v>1</v>
      </c>
      <c r="D33">
        <v>0</v>
      </c>
      <c r="E33">
        <f t="shared" si="0"/>
        <v>29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0.10344827586206896</v>
      </c>
      <c r="J33" s="3">
        <f t="shared" si="3"/>
        <v>0.18181818181818182</v>
      </c>
      <c r="K33" s="3">
        <f t="shared" si="4"/>
        <v>0.21818181818181817</v>
      </c>
      <c r="L33">
        <v>0</v>
      </c>
      <c r="M33" s="6"/>
      <c r="P33" s="6"/>
    </row>
    <row r="34" spans="1:16" x14ac:dyDescent="0.2">
      <c r="A34" s="2">
        <v>42401</v>
      </c>
      <c r="B34">
        <v>29</v>
      </c>
      <c r="C34">
        <v>0</v>
      </c>
      <c r="D34">
        <v>0</v>
      </c>
      <c r="E34">
        <f t="shared" si="0"/>
        <v>29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0.10344827586206896</v>
      </c>
      <c r="J34" s="3">
        <f t="shared" si="3"/>
        <v>0.17857142857142858</v>
      </c>
      <c r="K34" s="3">
        <f t="shared" si="4"/>
        <v>0.21428571428571427</v>
      </c>
      <c r="L34">
        <v>0</v>
      </c>
      <c r="M34" s="6"/>
      <c r="P34" s="6"/>
    </row>
    <row r="35" spans="1:16" x14ac:dyDescent="0.2">
      <c r="A35" s="2">
        <v>42430</v>
      </c>
      <c r="B35">
        <v>29</v>
      </c>
      <c r="C35">
        <v>1</v>
      </c>
      <c r="D35">
        <v>1</v>
      </c>
      <c r="E35">
        <f t="shared" si="0"/>
        <v>29</v>
      </c>
      <c r="F35" s="5">
        <f t="shared" si="1"/>
        <v>0</v>
      </c>
      <c r="G35" s="3">
        <f t="shared" si="2"/>
        <v>3.4482758620689655E-2</v>
      </c>
      <c r="H35" s="3">
        <f>(D33+D34+D35)/(($B$33+E35)/2)</f>
        <v>3.5087719298245612E-2</v>
      </c>
      <c r="I35" s="3">
        <f>(D27+D28+D29+D30+D31+D32+D33+D34+D35)/(($B$27+E35)/2)</f>
        <v>0.13793103448275862</v>
      </c>
      <c r="J35" s="3">
        <f t="shared" si="3"/>
        <v>0.17857142857142858</v>
      </c>
      <c r="K35" s="3">
        <f t="shared" si="4"/>
        <v>0.21428571428571427</v>
      </c>
      <c r="L35">
        <v>1</v>
      </c>
      <c r="M35" s="6"/>
      <c r="P35" s="6"/>
    </row>
    <row r="36" spans="1:16" x14ac:dyDescent="0.2">
      <c r="A36" s="2">
        <v>42461</v>
      </c>
      <c r="B36">
        <v>29</v>
      </c>
      <c r="C36">
        <v>0</v>
      </c>
      <c r="D36">
        <v>1</v>
      </c>
      <c r="E36">
        <f t="shared" si="0"/>
        <v>28</v>
      </c>
      <c r="F36" s="5">
        <f t="shared" si="1"/>
        <v>-1</v>
      </c>
      <c r="G36" s="3">
        <f t="shared" si="2"/>
        <v>3.5087719298245612E-2</v>
      </c>
      <c r="H36" s="3">
        <f>(D33+D34+D35+D36)/(($B$33+E36)/2)</f>
        <v>7.1428571428571425E-2</v>
      </c>
      <c r="I36" s="3">
        <f>(D27+D28+D29+D30+D31+D32+D33+D34+D35+D36)/(($B$27+E36)/2)</f>
        <v>0.17543859649122806</v>
      </c>
      <c r="J36" s="3">
        <f>(D25+D26+D27+D28+D29+D30+D31+D32+D33+D34+D35+D36)/((B25+E36)/2)</f>
        <v>0.21818181818181817</v>
      </c>
      <c r="K36" s="3">
        <f t="shared" si="4"/>
        <v>0.25454545454545452</v>
      </c>
      <c r="L36">
        <v>1</v>
      </c>
      <c r="P36" s="6"/>
    </row>
    <row r="37" spans="1:16" x14ac:dyDescent="0.2">
      <c r="A37" s="2">
        <v>42491</v>
      </c>
      <c r="B37">
        <v>28</v>
      </c>
      <c r="C37">
        <v>1</v>
      </c>
      <c r="D37">
        <v>2</v>
      </c>
      <c r="E37">
        <f t="shared" si="0"/>
        <v>27</v>
      </c>
      <c r="F37" s="5">
        <f t="shared" si="1"/>
        <v>-1</v>
      </c>
      <c r="G37" s="3">
        <f t="shared" si="2"/>
        <v>7.2727272727272724E-2</v>
      </c>
      <c r="H37" s="3">
        <f>(D33+D34+D35+D36+D37)/(($B$33+E37)/2)</f>
        <v>0.14545454545454545</v>
      </c>
      <c r="I37" s="3">
        <f>(D27+D28+D29+D30+D31+D32+D33+D34+D35+D36+D37)/(($B$27+E37)/2)</f>
        <v>0.25</v>
      </c>
      <c r="J37" s="3">
        <f>(D26+D27+D28+D29+D30+D31+D32+D33+D34+D35+D36+D37)/((B26+E37)/2)</f>
        <v>0.29090909090909089</v>
      </c>
      <c r="K37" s="3">
        <f t="shared" si="4"/>
        <v>0.32727272727272727</v>
      </c>
      <c r="L37">
        <v>2</v>
      </c>
      <c r="P37" s="6"/>
    </row>
    <row r="38" spans="1:16" x14ac:dyDescent="0.2">
      <c r="A38" s="2">
        <v>42522</v>
      </c>
      <c r="B38">
        <v>27</v>
      </c>
      <c r="C38">
        <v>1</v>
      </c>
      <c r="D38">
        <v>0</v>
      </c>
      <c r="E38">
        <f t="shared" si="0"/>
        <v>28</v>
      </c>
      <c r="F38" s="5">
        <f t="shared" si="1"/>
        <v>1</v>
      </c>
      <c r="G38" s="3">
        <f t="shared" si="2"/>
        <v>0</v>
      </c>
      <c r="H38" s="3">
        <f>(D33+D34+D35+D36+D37+D38)/(($B$33+E38)/2)</f>
        <v>0.14285714285714285</v>
      </c>
      <c r="I38" s="3">
        <f>(D27+D28+D29+D30+D31+D32+D33+D34+D35+D36+D37+D38)/(($B$27+E38)/2)</f>
        <v>0.24561403508771928</v>
      </c>
      <c r="J38" s="3">
        <f>(D27+D28+D29+D30+D31+D32+D33+D34+D35+D36+D37+D38)/((B27+E38)/2)</f>
        <v>0.24561403508771928</v>
      </c>
      <c r="K38" s="3">
        <f t="shared" si="4"/>
        <v>0.2807017543859649</v>
      </c>
      <c r="L38">
        <v>0</v>
      </c>
      <c r="P38" s="6"/>
    </row>
    <row r="39" spans="1:16" x14ac:dyDescent="0.2">
      <c r="A39" s="2">
        <v>42552</v>
      </c>
      <c r="B39">
        <v>28</v>
      </c>
      <c r="C39">
        <v>1</v>
      </c>
      <c r="D39">
        <v>2</v>
      </c>
      <c r="E39">
        <f t="shared" si="0"/>
        <v>27</v>
      </c>
      <c r="F39" s="5">
        <f t="shared" si="1"/>
        <v>-1</v>
      </c>
      <c r="G39" s="3">
        <f t="shared" si="2"/>
        <v>7.2727272727272724E-2</v>
      </c>
      <c r="H39" s="3">
        <f>(D33+D34+D35+D36+D37+D38+D39)/(($B$33+E39)/2)</f>
        <v>0.21818181818181817</v>
      </c>
      <c r="I39" s="3">
        <f>D39/(($B$39+E39)/2)</f>
        <v>7.2727272727272724E-2</v>
      </c>
      <c r="J39" s="3">
        <f t="shared" ref="J39:J86" si="5">(D28+D29+D30+D31+D32+D33+D34+D35+D36+D37+D38+D39)/((B28+E39)/2)</f>
        <v>0.32142857142857145</v>
      </c>
      <c r="K39" s="3">
        <f t="shared" si="4"/>
        <v>0.35714285714285715</v>
      </c>
      <c r="L39">
        <v>2</v>
      </c>
      <c r="P39" s="6"/>
    </row>
    <row r="40" spans="1:16" x14ac:dyDescent="0.2">
      <c r="A40" s="2">
        <v>42583</v>
      </c>
      <c r="B40">
        <v>27</v>
      </c>
      <c r="C40">
        <v>0</v>
      </c>
      <c r="D40">
        <v>1</v>
      </c>
      <c r="E40">
        <f t="shared" si="0"/>
        <v>26</v>
      </c>
      <c r="F40" s="5">
        <f t="shared" si="1"/>
        <v>-1</v>
      </c>
      <c r="G40" s="3">
        <f t="shared" si="2"/>
        <v>3.7735849056603772E-2</v>
      </c>
      <c r="H40" s="3">
        <f>(D33+D34+D35+D36+D37+D38+D39+D40)/(($B$33+E40)/2)</f>
        <v>0.25925925925925924</v>
      </c>
      <c r="I40" s="3">
        <f>(D39+D40)/(($B$39+E40)/2)</f>
        <v>0.1111111111111111</v>
      </c>
      <c r="J40" s="3">
        <f t="shared" si="5"/>
        <v>0.36363636363636365</v>
      </c>
      <c r="K40" s="3">
        <f t="shared" si="4"/>
        <v>0.4</v>
      </c>
      <c r="L40">
        <v>1</v>
      </c>
      <c r="P40" s="6"/>
    </row>
    <row r="41" spans="1:16" x14ac:dyDescent="0.2">
      <c r="A41" s="2">
        <v>42614</v>
      </c>
      <c r="B41">
        <v>26</v>
      </c>
      <c r="C41">
        <v>1</v>
      </c>
      <c r="D41">
        <v>0</v>
      </c>
      <c r="E41">
        <f t="shared" si="0"/>
        <v>27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0.25454545454545452</v>
      </c>
      <c r="I41" s="3">
        <f>(D39+D40+D41)/(($B$39+E41)/2)</f>
        <v>0.10909090909090909</v>
      </c>
      <c r="J41" s="3">
        <f t="shared" si="5"/>
        <v>0.35087719298245612</v>
      </c>
      <c r="K41" s="3">
        <f t="shared" si="4"/>
        <v>0.38596491228070173</v>
      </c>
      <c r="L41">
        <v>0</v>
      </c>
      <c r="P41" s="6"/>
    </row>
    <row r="42" spans="1:16" x14ac:dyDescent="0.2">
      <c r="A42" s="2">
        <v>42644</v>
      </c>
      <c r="B42">
        <v>27</v>
      </c>
      <c r="C42">
        <v>1</v>
      </c>
      <c r="D42">
        <v>1</v>
      </c>
      <c r="E42">
        <f t="shared" si="0"/>
        <v>27</v>
      </c>
      <c r="F42" s="5">
        <f t="shared" si="1"/>
        <v>0</v>
      </c>
      <c r="G42" s="3">
        <f t="shared" si="2"/>
        <v>3.7037037037037035E-2</v>
      </c>
      <c r="H42" s="3">
        <f>(D33+D34+D35+D36+D37+D38+D39+D40+D41+D42)/(($B$33+E42)/2)</f>
        <v>0.29090909090909089</v>
      </c>
      <c r="I42" s="3">
        <f>(D39+D40+D41+D42)/(($B$39+E42)/2)</f>
        <v>0.14545454545454545</v>
      </c>
      <c r="J42" s="3">
        <f t="shared" si="5"/>
        <v>0.32727272727272727</v>
      </c>
      <c r="K42" s="3">
        <f t="shared" si="4"/>
        <v>0.36363636363636365</v>
      </c>
      <c r="L42">
        <v>1</v>
      </c>
      <c r="P42" s="6"/>
    </row>
    <row r="43" spans="1:16" x14ac:dyDescent="0.2">
      <c r="A43" s="2">
        <v>42675</v>
      </c>
      <c r="B43">
        <v>27</v>
      </c>
      <c r="C43">
        <v>1</v>
      </c>
      <c r="D43">
        <v>0</v>
      </c>
      <c r="E43">
        <f t="shared" si="0"/>
        <v>28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0.2857142857142857</v>
      </c>
      <c r="I43" s="3">
        <f>(D39+D40+D41+D42+D43)/(($B$39+E43)/2)</f>
        <v>0.14285714285714285</v>
      </c>
      <c r="J43" s="3">
        <f t="shared" si="5"/>
        <v>0.31578947368421051</v>
      </c>
      <c r="K43" s="3">
        <f t="shared" si="4"/>
        <v>0.31578947368421051</v>
      </c>
      <c r="L43">
        <v>0</v>
      </c>
      <c r="P43" s="6"/>
    </row>
    <row r="44" spans="1:16" x14ac:dyDescent="0.2">
      <c r="A44" s="2">
        <v>42705</v>
      </c>
      <c r="B44">
        <v>28</v>
      </c>
      <c r="C44">
        <v>1</v>
      </c>
      <c r="D44">
        <v>0</v>
      </c>
      <c r="E44">
        <f t="shared" si="0"/>
        <v>29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0.2807017543859649</v>
      </c>
      <c r="I44" s="3">
        <f>(D39+D40+D41+D42+D43+D44)/(($B$39+E44)/2)</f>
        <v>0.14035087719298245</v>
      </c>
      <c r="J44" s="3">
        <f t="shared" si="5"/>
        <v>0.2807017543859649</v>
      </c>
      <c r="K44" s="3">
        <f t="shared" si="4"/>
        <v>0.2807017543859649</v>
      </c>
      <c r="L44">
        <v>0</v>
      </c>
      <c r="P44" s="6"/>
    </row>
    <row r="45" spans="1:16" x14ac:dyDescent="0.2">
      <c r="A45" s="2">
        <v>42736</v>
      </c>
      <c r="B45">
        <v>29</v>
      </c>
      <c r="C45">
        <v>0</v>
      </c>
      <c r="D45">
        <v>0</v>
      </c>
      <c r="E45">
        <f t="shared" si="0"/>
        <v>29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0.14035087719298245</v>
      </c>
      <c r="J45" s="3">
        <f t="shared" si="5"/>
        <v>0.27586206896551724</v>
      </c>
      <c r="K45" s="3">
        <f t="shared" si="4"/>
        <v>0.27586206896551724</v>
      </c>
      <c r="L45">
        <v>0</v>
      </c>
    </row>
    <row r="46" spans="1:16" x14ac:dyDescent="0.2">
      <c r="A46" s="2">
        <v>42767</v>
      </c>
      <c r="B46">
        <v>29</v>
      </c>
      <c r="C46">
        <v>0</v>
      </c>
      <c r="D46">
        <v>0</v>
      </c>
      <c r="E46">
        <f t="shared" si="0"/>
        <v>29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0.14035087719298245</v>
      </c>
      <c r="J46" s="3">
        <f t="shared" si="5"/>
        <v>0.27586206896551724</v>
      </c>
      <c r="K46" s="3">
        <f t="shared" si="4"/>
        <v>0.27586206896551724</v>
      </c>
      <c r="L46">
        <v>0</v>
      </c>
      <c r="P46" s="6"/>
    </row>
    <row r="47" spans="1:16" x14ac:dyDescent="0.2">
      <c r="A47" s="2">
        <v>42795</v>
      </c>
      <c r="B47">
        <v>29</v>
      </c>
      <c r="C47">
        <v>1</v>
      </c>
      <c r="D47">
        <v>0</v>
      </c>
      <c r="E47">
        <f t="shared" si="0"/>
        <v>30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0.13793103448275862</v>
      </c>
      <c r="J47" s="3">
        <f t="shared" si="5"/>
        <v>0.23728813559322035</v>
      </c>
      <c r="K47" s="3">
        <f t="shared" si="4"/>
        <v>0.23728813559322035</v>
      </c>
      <c r="L47">
        <v>0</v>
      </c>
      <c r="P47" s="6"/>
    </row>
    <row r="48" spans="1:16" x14ac:dyDescent="0.2">
      <c r="A48" s="2">
        <v>42826</v>
      </c>
      <c r="B48">
        <v>30</v>
      </c>
      <c r="C48">
        <v>1</v>
      </c>
      <c r="D48">
        <v>2</v>
      </c>
      <c r="E48">
        <f t="shared" si="0"/>
        <v>29</v>
      </c>
      <c r="F48" s="5">
        <f t="shared" si="1"/>
        <v>-1</v>
      </c>
      <c r="G48" s="3">
        <f t="shared" si="2"/>
        <v>6.7796610169491525E-2</v>
      </c>
      <c r="H48" s="3">
        <f>(D45+D46+D47+D48)/(($B$45+E48)/2)</f>
        <v>6.8965517241379309E-2</v>
      </c>
      <c r="I48" s="3">
        <f>(D39+D40+D41+D42+D43+D44+D45+D46+D47+D48)/(($B$39+E48)/2)</f>
        <v>0.21052631578947367</v>
      </c>
      <c r="J48" s="3">
        <f t="shared" si="5"/>
        <v>0.2807017543859649</v>
      </c>
      <c r="K48" s="3">
        <f t="shared" si="4"/>
        <v>0.2807017543859649</v>
      </c>
      <c r="L48">
        <v>2</v>
      </c>
      <c r="P48" s="6"/>
    </row>
    <row r="49" spans="1:16" x14ac:dyDescent="0.2">
      <c r="A49" s="2">
        <v>42856</v>
      </c>
      <c r="B49">
        <v>29</v>
      </c>
      <c r="C49">
        <v>0</v>
      </c>
      <c r="D49">
        <v>0</v>
      </c>
      <c r="E49">
        <f t="shared" si="0"/>
        <v>29</v>
      </c>
      <c r="F49" s="5">
        <f t="shared" si="1"/>
        <v>0</v>
      </c>
      <c r="G49" s="3">
        <f t="shared" si="2"/>
        <v>0</v>
      </c>
      <c r="H49" s="3">
        <f>(D45+D46+D47+D48+D49)/(($B$45+E49)/2)</f>
        <v>6.8965517241379309E-2</v>
      </c>
      <c r="I49" s="3">
        <f>(D39+D40+D41+D42+D43+D44+D45+D46+D47+D48+D49)/(($B$39+E49)/2)</f>
        <v>0.21052631578947367</v>
      </c>
      <c r="J49" s="3">
        <f t="shared" si="5"/>
        <v>0.21428571428571427</v>
      </c>
      <c r="K49" s="3">
        <f t="shared" si="4"/>
        <v>0.21428571428571427</v>
      </c>
      <c r="L49">
        <v>0</v>
      </c>
      <c r="P49" s="6"/>
    </row>
    <row r="50" spans="1:16" x14ac:dyDescent="0.2">
      <c r="A50" s="2">
        <v>42887</v>
      </c>
      <c r="B50">
        <v>29</v>
      </c>
      <c r="C50">
        <v>0</v>
      </c>
      <c r="D50">
        <v>0</v>
      </c>
      <c r="E50">
        <f t="shared" si="0"/>
        <v>29</v>
      </c>
      <c r="F50" s="5">
        <f t="shared" si="1"/>
        <v>0</v>
      </c>
      <c r="G50" s="3">
        <f t="shared" si="2"/>
        <v>0</v>
      </c>
      <c r="H50" s="3">
        <f>(D45+D46+D47+D48+D49+D50)/(($B$45+E50)/2)</f>
        <v>6.8965517241379309E-2</v>
      </c>
      <c r="I50" s="3">
        <f>(D39+D40+D41+D42+D43+D44+D45+D46+D47+D48+D49+D50)/(($B$39+E50)/2)</f>
        <v>0.21052631578947367</v>
      </c>
      <c r="J50" s="3">
        <f t="shared" si="5"/>
        <v>0.21052631578947367</v>
      </c>
      <c r="K50" s="3">
        <f t="shared" si="4"/>
        <v>0.21052631578947367</v>
      </c>
      <c r="L50">
        <v>0</v>
      </c>
      <c r="P50" s="6"/>
    </row>
    <row r="51" spans="1:16" x14ac:dyDescent="0.2">
      <c r="A51" s="2">
        <v>42917</v>
      </c>
      <c r="B51">
        <v>29</v>
      </c>
      <c r="C51">
        <v>0</v>
      </c>
      <c r="D51">
        <v>0</v>
      </c>
      <c r="E51">
        <f t="shared" si="0"/>
        <v>29</v>
      </c>
      <c r="F51" s="5">
        <f t="shared" si="1"/>
        <v>0</v>
      </c>
      <c r="G51" s="3">
        <f t="shared" si="2"/>
        <v>0</v>
      </c>
      <c r="H51" s="3">
        <f>(D45+D46+D47+D48+D49+D50+D51)/(($B$45+E51)/2)</f>
        <v>6.8965517241379309E-2</v>
      </c>
      <c r="I51" s="3">
        <f>D51/(($B$51+E51)/2)</f>
        <v>0</v>
      </c>
      <c r="J51" s="3">
        <f t="shared" si="5"/>
        <v>0.14285714285714285</v>
      </c>
      <c r="K51" s="3">
        <f t="shared" si="4"/>
        <v>0.14285714285714285</v>
      </c>
      <c r="L51">
        <v>0</v>
      </c>
      <c r="P51" s="6"/>
    </row>
    <row r="52" spans="1:16" x14ac:dyDescent="0.2">
      <c r="A52" s="2">
        <v>42948</v>
      </c>
      <c r="B52">
        <v>29</v>
      </c>
      <c r="C52">
        <v>1</v>
      </c>
      <c r="D52">
        <v>0</v>
      </c>
      <c r="E52">
        <f t="shared" si="0"/>
        <v>30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6.7796610169491525E-2</v>
      </c>
      <c r="I52" s="3">
        <f>(D51+D52)/(($B$51+E52)/2)</f>
        <v>0</v>
      </c>
      <c r="J52" s="3">
        <f t="shared" si="5"/>
        <v>0.10714285714285714</v>
      </c>
      <c r="K52" s="3">
        <f t="shared" si="4"/>
        <v>0.10714285714285714</v>
      </c>
      <c r="L52">
        <v>0</v>
      </c>
      <c r="P52" s="6"/>
    </row>
    <row r="53" spans="1:16" x14ac:dyDescent="0.2">
      <c r="A53" s="2">
        <v>42979</v>
      </c>
      <c r="B53">
        <v>30</v>
      </c>
      <c r="C53">
        <v>0</v>
      </c>
      <c r="D53">
        <v>0</v>
      </c>
      <c r="E53">
        <f t="shared" si="0"/>
        <v>30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6.7796610169491525E-2</v>
      </c>
      <c r="I53" s="3">
        <f>(D51+D52+D53)/(($B$51+E53)/2)</f>
        <v>0</v>
      </c>
      <c r="J53" s="3">
        <f t="shared" si="5"/>
        <v>0.10526315789473684</v>
      </c>
      <c r="K53" s="3">
        <f t="shared" si="4"/>
        <v>0.10526315789473684</v>
      </c>
      <c r="L53">
        <v>0</v>
      </c>
      <c r="P53" s="6"/>
    </row>
    <row r="54" spans="1:16" x14ac:dyDescent="0.2">
      <c r="A54" s="2">
        <v>43009</v>
      </c>
      <c r="B54">
        <v>30</v>
      </c>
      <c r="C54">
        <v>0</v>
      </c>
      <c r="D54">
        <v>0</v>
      </c>
      <c r="E54">
        <f t="shared" si="0"/>
        <v>30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6.7796610169491525E-2</v>
      </c>
      <c r="I54" s="3">
        <f>(D51+D52+D53+D54)/(($B$51+E54)/2)</f>
        <v>0</v>
      </c>
      <c r="J54" s="3">
        <f t="shared" si="5"/>
        <v>7.0175438596491224E-2</v>
      </c>
      <c r="K54" s="3">
        <f t="shared" si="4"/>
        <v>7.0175438596491224E-2</v>
      </c>
      <c r="L54">
        <v>0</v>
      </c>
      <c r="P54" s="6"/>
    </row>
    <row r="55" spans="1:16" x14ac:dyDescent="0.2">
      <c r="A55" s="2">
        <v>43040</v>
      </c>
      <c r="B55">
        <v>30</v>
      </c>
      <c r="C55">
        <v>1</v>
      </c>
      <c r="D55">
        <v>2</v>
      </c>
      <c r="E55">
        <f t="shared" si="0"/>
        <v>29</v>
      </c>
      <c r="F55" s="5">
        <f t="shared" si="1"/>
        <v>-1</v>
      </c>
      <c r="G55" s="3">
        <f t="shared" si="2"/>
        <v>6.7796610169491525E-2</v>
      </c>
      <c r="H55" s="3">
        <f>(D45+D46+D47+D48+D49+D50+D51+D52+D53+D54+D55)/(($B$45+E55)/2)</f>
        <v>0.13793103448275862</v>
      </c>
      <c r="I55" s="3">
        <f>(D51+D52+D53+D54+D55)/(($B$51+E55)/2)</f>
        <v>6.8965517241379309E-2</v>
      </c>
      <c r="J55" s="3">
        <f t="shared" si="5"/>
        <v>0.14035087719298245</v>
      </c>
      <c r="K55" s="3">
        <f t="shared" si="4"/>
        <v>0.14035087719298245</v>
      </c>
      <c r="L55">
        <v>2</v>
      </c>
      <c r="P55" s="6"/>
    </row>
    <row r="56" spans="1:16" x14ac:dyDescent="0.2">
      <c r="A56" s="2">
        <v>43070</v>
      </c>
      <c r="B56">
        <v>29</v>
      </c>
      <c r="C56">
        <v>2</v>
      </c>
      <c r="D56">
        <v>4</v>
      </c>
      <c r="E56">
        <f t="shared" si="0"/>
        <v>27</v>
      </c>
      <c r="F56" s="5">
        <f t="shared" si="1"/>
        <v>-2</v>
      </c>
      <c r="G56" s="3">
        <f t="shared" si="2"/>
        <v>0.14285714285714285</v>
      </c>
      <c r="H56" s="3">
        <f>(D45+D46+D47+D48+D49+D50+D51+D52+D53+D54+D55+D56)/(($B$45+E56)/2)</f>
        <v>0.2857142857142857</v>
      </c>
      <c r="I56" s="3">
        <f>(D51+D52+D53+D54+D55+D56)/(($B$51+E56)/2)</f>
        <v>0.21428571428571427</v>
      </c>
      <c r="J56" s="3">
        <f t="shared" si="5"/>
        <v>0.2857142857142857</v>
      </c>
      <c r="K56" s="3">
        <f t="shared" si="4"/>
        <v>0.2857142857142857</v>
      </c>
      <c r="L56">
        <v>4</v>
      </c>
      <c r="P56" s="6"/>
    </row>
    <row r="57" spans="1:16" x14ac:dyDescent="0.2">
      <c r="A57" s="2">
        <v>43101</v>
      </c>
      <c r="B57">
        <v>27</v>
      </c>
      <c r="C57">
        <v>3</v>
      </c>
      <c r="D57">
        <v>1</v>
      </c>
      <c r="E57">
        <f t="shared" si="0"/>
        <v>29</v>
      </c>
      <c r="F57" s="5">
        <f t="shared" si="1"/>
        <v>2</v>
      </c>
      <c r="G57" s="3">
        <f t="shared" si="2"/>
        <v>3.5714285714285712E-2</v>
      </c>
      <c r="H57" s="3">
        <f>(D57)/(($B$57+E57)/2)</f>
        <v>3.5714285714285712E-2</v>
      </c>
      <c r="I57" s="3">
        <f>(D51+D52+D53+D54+D55+D56+D57)/(($B$51+E57)/2)</f>
        <v>0.2413793103448276</v>
      </c>
      <c r="J57" s="3">
        <f t="shared" si="5"/>
        <v>0.31034482758620691</v>
      </c>
      <c r="K57" s="3">
        <f t="shared" si="4"/>
        <v>0.31034482758620691</v>
      </c>
      <c r="L57">
        <v>1</v>
      </c>
      <c r="P57" s="6"/>
    </row>
    <row r="58" spans="1:16" x14ac:dyDescent="0.2">
      <c r="A58" s="9">
        <v>43132</v>
      </c>
      <c r="B58" s="10">
        <v>29</v>
      </c>
      <c r="C58" s="10">
        <v>6</v>
      </c>
      <c r="D58" s="10">
        <v>4</v>
      </c>
      <c r="E58" s="10">
        <f t="shared" si="0"/>
        <v>31</v>
      </c>
      <c r="F58" s="11">
        <f t="shared" si="1"/>
        <v>2</v>
      </c>
      <c r="G58" s="13">
        <f t="shared" si="2"/>
        <v>0.13333333333333333</v>
      </c>
      <c r="H58" s="13">
        <f>(D57+D58)/(($B$57+E58)/2)</f>
        <v>0.17241379310344829</v>
      </c>
      <c r="I58" s="13">
        <f>(D51+D52+D53+D54+D55+D56+D57+D58)/(($B$51+E58)/2)</f>
        <v>0.36666666666666664</v>
      </c>
      <c r="J58" s="13">
        <f t="shared" si="5"/>
        <v>0.43333333333333335</v>
      </c>
      <c r="K58" s="13">
        <f t="shared" si="4"/>
        <v>0.43333333333333335</v>
      </c>
      <c r="L58" s="10">
        <v>4</v>
      </c>
      <c r="M58" s="10"/>
      <c r="O58" s="6"/>
      <c r="P58" s="6" t="s">
        <v>14</v>
      </c>
    </row>
    <row r="59" spans="1:16" x14ac:dyDescent="0.2">
      <c r="A59" s="9">
        <v>43160</v>
      </c>
      <c r="B59" s="10">
        <v>31</v>
      </c>
      <c r="C59" s="10">
        <v>3</v>
      </c>
      <c r="D59" s="10">
        <v>5</v>
      </c>
      <c r="E59" s="10">
        <f t="shared" si="0"/>
        <v>29</v>
      </c>
      <c r="F59" s="11">
        <f t="shared" si="1"/>
        <v>-2</v>
      </c>
      <c r="G59" s="13">
        <f t="shared" si="2"/>
        <v>0.16666666666666666</v>
      </c>
      <c r="H59" s="13">
        <f>(D57+D58+D59)/(($B$57+E59)/2)</f>
        <v>0.35714285714285715</v>
      </c>
      <c r="I59" s="13">
        <f>(D51+D52+D53+D54+D55+D56+D57+D58+D59)/(($B$51+E59)/2)</f>
        <v>0.55172413793103448</v>
      </c>
      <c r="J59" s="13">
        <f t="shared" si="5"/>
        <v>0.61016949152542377</v>
      </c>
      <c r="K59" s="13">
        <f t="shared" si="4"/>
        <v>0.61016949152542377</v>
      </c>
      <c r="L59" s="10">
        <v>5</v>
      </c>
      <c r="M59" s="10"/>
      <c r="O59" s="6"/>
      <c r="P59" s="6" t="s">
        <v>14</v>
      </c>
    </row>
    <row r="60" spans="1:16" x14ac:dyDescent="0.2">
      <c r="A60" s="2">
        <v>43191</v>
      </c>
      <c r="B60">
        <v>29</v>
      </c>
      <c r="C60">
        <v>1</v>
      </c>
      <c r="D60">
        <v>0</v>
      </c>
      <c r="E60">
        <f t="shared" si="0"/>
        <v>30</v>
      </c>
      <c r="F60" s="5">
        <f t="shared" si="1"/>
        <v>1</v>
      </c>
      <c r="G60" s="3">
        <f t="shared" si="2"/>
        <v>0</v>
      </c>
      <c r="H60" s="3">
        <f>(D57+D58+D59+D60)/(($B$57+E60)/2)</f>
        <v>0.35087719298245612</v>
      </c>
      <c r="I60" s="3">
        <f>(D51+D52+D53+D54+D55+D56+D57+D58+D59+D60)/(($B$51+E60)/2)</f>
        <v>0.5423728813559322</v>
      </c>
      <c r="J60" s="3">
        <f t="shared" si="5"/>
        <v>0.5423728813559322</v>
      </c>
      <c r="K60" s="3">
        <f t="shared" si="4"/>
        <v>0.5423728813559322</v>
      </c>
      <c r="L60">
        <v>0</v>
      </c>
      <c r="P60" s="6"/>
    </row>
    <row r="61" spans="1:16" x14ac:dyDescent="0.2">
      <c r="A61" s="2">
        <v>43221</v>
      </c>
      <c r="B61">
        <v>30</v>
      </c>
      <c r="C61">
        <v>1</v>
      </c>
      <c r="D61">
        <v>1</v>
      </c>
      <c r="E61">
        <f t="shared" si="0"/>
        <v>30</v>
      </c>
      <c r="F61" s="5">
        <f t="shared" si="1"/>
        <v>0</v>
      </c>
      <c r="G61" s="3">
        <f t="shared" si="2"/>
        <v>3.3333333333333333E-2</v>
      </c>
      <c r="H61" s="3">
        <f>(D57+D58+D59+D60+D61)/(($B$57+E61)/2)</f>
        <v>0.38596491228070173</v>
      </c>
      <c r="I61" s="3">
        <f>(D51+D52+D53+D54+D55+D56+D57+D58+D59+D60+D61)/(($B$51+E61)/2)</f>
        <v>0.57627118644067798</v>
      </c>
      <c r="J61" s="3">
        <f t="shared" si="5"/>
        <v>0.57627118644067798</v>
      </c>
      <c r="K61" s="3">
        <f t="shared" si="4"/>
        <v>0.57627118644067798</v>
      </c>
      <c r="L61">
        <v>1</v>
      </c>
      <c r="P61" s="6"/>
    </row>
    <row r="62" spans="1:16" x14ac:dyDescent="0.2">
      <c r="A62" s="2">
        <v>43252</v>
      </c>
      <c r="B62">
        <v>30</v>
      </c>
      <c r="C62">
        <v>0</v>
      </c>
      <c r="D62">
        <v>0</v>
      </c>
      <c r="E62">
        <f t="shared" si="0"/>
        <v>30</v>
      </c>
      <c r="F62" s="5">
        <f t="shared" si="1"/>
        <v>0</v>
      </c>
      <c r="G62" s="3">
        <f t="shared" si="2"/>
        <v>0</v>
      </c>
      <c r="H62" s="3">
        <f>(D57+D58+D59+D60+D61+D62)/(($B$57+E62)/2)</f>
        <v>0.38596491228070173</v>
      </c>
      <c r="I62" s="3">
        <f>(D51+D52+D53+D54+D55+D56+D57+D58+D59+D60+D61+D62)/(($B$51+E62)/2)</f>
        <v>0.57627118644067798</v>
      </c>
      <c r="J62" s="3">
        <f t="shared" si="5"/>
        <v>0.57627118644067798</v>
      </c>
      <c r="K62" s="3">
        <f t="shared" si="4"/>
        <v>0.57627118644067798</v>
      </c>
      <c r="L62">
        <v>0</v>
      </c>
      <c r="P62" s="6"/>
    </row>
    <row r="63" spans="1:16" x14ac:dyDescent="0.2">
      <c r="A63" s="2">
        <v>43282</v>
      </c>
      <c r="B63">
        <v>30</v>
      </c>
      <c r="C63">
        <v>1</v>
      </c>
      <c r="D63">
        <v>0</v>
      </c>
      <c r="E63">
        <f t="shared" si="0"/>
        <v>31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0.37931034482758619</v>
      </c>
      <c r="I63" s="3">
        <f>(D63)/(($B$63+E63)/2)</f>
        <v>0</v>
      </c>
      <c r="J63" s="3">
        <f t="shared" si="5"/>
        <v>0.56666666666666665</v>
      </c>
      <c r="K63" s="3">
        <f t="shared" si="4"/>
        <v>0.56666666666666665</v>
      </c>
      <c r="L63">
        <v>0</v>
      </c>
      <c r="P63" s="6"/>
    </row>
    <row r="64" spans="1:16" x14ac:dyDescent="0.2">
      <c r="A64" s="2">
        <v>43313</v>
      </c>
      <c r="B64">
        <v>31</v>
      </c>
      <c r="C64">
        <v>0</v>
      </c>
      <c r="D64">
        <v>0</v>
      </c>
      <c r="E64">
        <f t="shared" si="0"/>
        <v>31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0.37931034482758619</v>
      </c>
      <c r="I64" s="3">
        <f>(D63+D64)/(($B$63+E64)/2)</f>
        <v>0</v>
      </c>
      <c r="J64" s="3">
        <f t="shared" si="5"/>
        <v>0.55737704918032782</v>
      </c>
      <c r="K64" s="3">
        <f t="shared" si="4"/>
        <v>0.55737704918032782</v>
      </c>
      <c r="L64">
        <v>0</v>
      </c>
      <c r="P64" s="6"/>
    </row>
    <row r="65" spans="1:16" x14ac:dyDescent="0.2">
      <c r="A65" s="2">
        <v>43344</v>
      </c>
      <c r="B65">
        <v>31</v>
      </c>
      <c r="C65">
        <v>0</v>
      </c>
      <c r="D65">
        <v>0</v>
      </c>
      <c r="E65">
        <f t="shared" si="0"/>
        <v>31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0.37931034482758619</v>
      </c>
      <c r="I65" s="3">
        <f>(D63+D64+D65)/(($B$63+E65)/2)</f>
        <v>0</v>
      </c>
      <c r="J65" s="3">
        <f t="shared" si="5"/>
        <v>0.55737704918032782</v>
      </c>
      <c r="K65" s="3">
        <f t="shared" si="4"/>
        <v>0.55737704918032782</v>
      </c>
      <c r="L65">
        <v>0</v>
      </c>
      <c r="P65" s="6"/>
    </row>
    <row r="66" spans="1:16" x14ac:dyDescent="0.2">
      <c r="A66" s="2">
        <v>43374</v>
      </c>
      <c r="B66">
        <v>31</v>
      </c>
      <c r="C66">
        <v>0</v>
      </c>
      <c r="D66">
        <v>1</v>
      </c>
      <c r="E66">
        <f t="shared" si="0"/>
        <v>30</v>
      </c>
      <c r="F66" s="5">
        <f t="shared" si="1"/>
        <v>-1</v>
      </c>
      <c r="G66" s="3">
        <f t="shared" si="2"/>
        <v>3.2786885245901641E-2</v>
      </c>
      <c r="H66" s="3">
        <f>(D57+D58+D59+D60+D61+D62+D63+D64+D65+D66)/(($B$57+E66)/2)</f>
        <v>0.42105263157894735</v>
      </c>
      <c r="I66" s="3">
        <f>(D63+D64+D65+D66)/(($B$63+E66)/2)</f>
        <v>3.3333333333333333E-2</v>
      </c>
      <c r="J66" s="3">
        <f t="shared" si="5"/>
        <v>0.6</v>
      </c>
      <c r="K66" s="3">
        <f t="shared" si="4"/>
        <v>0.56666666666666665</v>
      </c>
      <c r="L66">
        <v>0</v>
      </c>
      <c r="M66">
        <v>1</v>
      </c>
      <c r="P66" s="6"/>
    </row>
    <row r="67" spans="1:16" x14ac:dyDescent="0.2">
      <c r="A67" s="2">
        <v>43405</v>
      </c>
      <c r="B67">
        <v>30</v>
      </c>
      <c r="C67">
        <v>1</v>
      </c>
      <c r="D67">
        <v>1</v>
      </c>
      <c r="E67">
        <f t="shared" ref="E67:E86" si="6">B67+C67-D67</f>
        <v>30</v>
      </c>
      <c r="F67" s="5">
        <f t="shared" ref="F67:F86" si="7">C67-D67</f>
        <v>0</v>
      </c>
      <c r="G67" s="3">
        <f t="shared" ref="G67:G86" si="8">D67/((B67+E67)/2)</f>
        <v>3.3333333333333333E-2</v>
      </c>
      <c r="H67" s="3">
        <f>(D57+D58+D59+D60+D61+D62+D63+D64+D65+D66+D67)/(($B$57+E67)/2)</f>
        <v>0.45614035087719296</v>
      </c>
      <c r="I67" s="3">
        <f>(D63+D64+D65+D66+D67)/(($B$63+E67)/2)</f>
        <v>6.6666666666666666E-2</v>
      </c>
      <c r="J67" s="3">
        <f t="shared" si="5"/>
        <v>0.57627118644067798</v>
      </c>
      <c r="K67" s="3">
        <f t="shared" si="4"/>
        <v>0.5423728813559322</v>
      </c>
      <c r="L67">
        <v>1</v>
      </c>
      <c r="P67" s="6"/>
    </row>
    <row r="68" spans="1:16" x14ac:dyDescent="0.2">
      <c r="A68" s="2">
        <v>43435</v>
      </c>
      <c r="B68">
        <v>30</v>
      </c>
      <c r="C68">
        <v>1</v>
      </c>
      <c r="D68">
        <v>1</v>
      </c>
      <c r="E68">
        <f t="shared" si="6"/>
        <v>30</v>
      </c>
      <c r="F68" s="5">
        <f t="shared" si="7"/>
        <v>0</v>
      </c>
      <c r="G68" s="3">
        <f t="shared" si="8"/>
        <v>3.3333333333333333E-2</v>
      </c>
      <c r="H68" s="3">
        <f>(D57+D58+D59+D60+D61+D62+D63+D64+D65+D66+D67+D68)/(($B$57+E68)/2)</f>
        <v>0.49122807017543857</v>
      </c>
      <c r="I68" s="3">
        <f>(D63+D64+D65+D66+D67+D68)/(($B$63+E68)/2)</f>
        <v>0.1</v>
      </c>
      <c r="J68" s="3">
        <f t="shared" si="5"/>
        <v>0.49122807017543857</v>
      </c>
      <c r="K68" s="3">
        <f t="shared" si="4"/>
        <v>0.45614035087719296</v>
      </c>
      <c r="L68">
        <v>1</v>
      </c>
    </row>
    <row r="69" spans="1:16" x14ac:dyDescent="0.2">
      <c r="A69" s="2">
        <v>43466</v>
      </c>
      <c r="B69">
        <v>30</v>
      </c>
      <c r="C69">
        <v>1</v>
      </c>
      <c r="D69">
        <v>1</v>
      </c>
      <c r="E69">
        <f t="shared" si="6"/>
        <v>30</v>
      </c>
      <c r="F69" s="5">
        <f t="shared" si="7"/>
        <v>0</v>
      </c>
      <c r="G69" s="3">
        <f t="shared" si="8"/>
        <v>3.3333333333333333E-2</v>
      </c>
      <c r="H69" s="3">
        <f>(D69)/(($B$69+E69)/2)</f>
        <v>3.3333333333333333E-2</v>
      </c>
      <c r="I69" s="3">
        <f>(D63+D64+D65+D66+D67+D68+D69)/(($B$63+E69)/2)</f>
        <v>0.13333333333333333</v>
      </c>
      <c r="J69" s="3">
        <f t="shared" si="5"/>
        <v>0.47457627118644069</v>
      </c>
      <c r="K69" s="3">
        <f t="shared" si="4"/>
        <v>0.44067796610169491</v>
      </c>
      <c r="L69">
        <v>1</v>
      </c>
    </row>
    <row r="70" spans="1:16" x14ac:dyDescent="0.2">
      <c r="A70" s="2">
        <v>43497</v>
      </c>
      <c r="B70">
        <v>30</v>
      </c>
      <c r="C70">
        <v>1</v>
      </c>
      <c r="D70">
        <v>0</v>
      </c>
      <c r="E70">
        <f t="shared" si="6"/>
        <v>31</v>
      </c>
      <c r="F70" s="5">
        <f t="shared" si="7"/>
        <v>1</v>
      </c>
      <c r="G70" s="3">
        <f t="shared" si="8"/>
        <v>0</v>
      </c>
      <c r="H70" s="3">
        <f>(D69+D70)/(($B$69+E70)/2)</f>
        <v>3.2786885245901641E-2</v>
      </c>
      <c r="I70" s="3">
        <f>(D63+D64+D65+D66+D67+D68+D69+D70)/(($B$63+E70)/2)</f>
        <v>0.13114754098360656</v>
      </c>
      <c r="J70" s="3">
        <f t="shared" si="5"/>
        <v>0.32258064516129031</v>
      </c>
      <c r="K70" s="3">
        <f t="shared" si="4"/>
        <v>0.29032258064516131</v>
      </c>
      <c r="L70">
        <v>0</v>
      </c>
    </row>
    <row r="71" spans="1:16" x14ac:dyDescent="0.2">
      <c r="A71" s="2">
        <v>43525</v>
      </c>
      <c r="B71">
        <v>31</v>
      </c>
      <c r="C71">
        <v>0</v>
      </c>
      <c r="D71">
        <v>0</v>
      </c>
      <c r="E71">
        <f t="shared" si="6"/>
        <v>31</v>
      </c>
      <c r="F71" s="5">
        <f t="shared" si="7"/>
        <v>0</v>
      </c>
      <c r="G71" s="3">
        <f t="shared" si="8"/>
        <v>0</v>
      </c>
      <c r="H71" s="3">
        <f>(D69+D70+D71)/(($B$69+E71)/2)</f>
        <v>3.2786885245901641E-2</v>
      </c>
      <c r="I71" s="3">
        <f>(D63+D64+D65+D66+D67+D68+D69+D70+D71)/(($B$63+E71)/2)</f>
        <v>0.13114754098360656</v>
      </c>
      <c r="J71" s="3">
        <f t="shared" si="5"/>
        <v>0.16666666666666666</v>
      </c>
      <c r="K71" s="3">
        <f t="shared" si="4"/>
        <v>0.13333333333333333</v>
      </c>
      <c r="L71">
        <v>0</v>
      </c>
    </row>
    <row r="72" spans="1:16" x14ac:dyDescent="0.2">
      <c r="A72" s="2">
        <v>43556</v>
      </c>
      <c r="B72">
        <v>31</v>
      </c>
      <c r="C72">
        <v>0</v>
      </c>
      <c r="D72">
        <v>1</v>
      </c>
      <c r="E72">
        <f t="shared" si="6"/>
        <v>30</v>
      </c>
      <c r="F72" s="5">
        <f t="shared" si="7"/>
        <v>-1</v>
      </c>
      <c r="G72" s="3">
        <f t="shared" si="8"/>
        <v>3.2786885245901641E-2</v>
      </c>
      <c r="H72" s="3">
        <f>(D69+D70+D71+D72)/(($B$69+E72)/2)</f>
        <v>6.6666666666666666E-2</v>
      </c>
      <c r="I72" s="3">
        <f>(D63+D64+D65+D66+D67+D68+D69+D70+D71+D72)/(($B$63+E72)/2)</f>
        <v>0.16666666666666666</v>
      </c>
      <c r="J72" s="3">
        <f t="shared" si="5"/>
        <v>0.2</v>
      </c>
      <c r="K72" s="3">
        <f t="shared" si="4"/>
        <v>0.16666666666666666</v>
      </c>
      <c r="L72">
        <v>1</v>
      </c>
    </row>
    <row r="73" spans="1:16" x14ac:dyDescent="0.2">
      <c r="A73" s="2">
        <v>43586</v>
      </c>
      <c r="B73">
        <v>30</v>
      </c>
      <c r="C73">
        <v>0</v>
      </c>
      <c r="D73">
        <v>0</v>
      </c>
      <c r="E73">
        <f t="shared" si="6"/>
        <v>30</v>
      </c>
      <c r="F73" s="5">
        <f t="shared" si="7"/>
        <v>0</v>
      </c>
      <c r="G73" s="3">
        <f t="shared" si="8"/>
        <v>0</v>
      </c>
      <c r="H73" s="3">
        <f>(D69+D70+D71+D72+D73)/(($B$69+E73)/2)</f>
        <v>6.6666666666666666E-2</v>
      </c>
      <c r="I73" s="3">
        <f>(D63+D64+D65+D66+D67+D68+D69+D70+D71+D72+D73)/(($B$63+E73)/2)</f>
        <v>0.16666666666666666</v>
      </c>
      <c r="J73" s="3">
        <f t="shared" si="5"/>
        <v>0.16666666666666666</v>
      </c>
      <c r="K73" s="3">
        <f t="shared" si="4"/>
        <v>0.13333333333333333</v>
      </c>
      <c r="L73">
        <v>0</v>
      </c>
    </row>
    <row r="74" spans="1:16" x14ac:dyDescent="0.2">
      <c r="A74" s="2">
        <v>43617</v>
      </c>
      <c r="B74">
        <v>30</v>
      </c>
      <c r="C74">
        <v>4</v>
      </c>
      <c r="D74">
        <v>4</v>
      </c>
      <c r="E74">
        <f t="shared" si="6"/>
        <v>30</v>
      </c>
      <c r="F74" s="5">
        <f t="shared" si="7"/>
        <v>0</v>
      </c>
      <c r="G74" s="3">
        <f t="shared" si="8"/>
        <v>0.13333333333333333</v>
      </c>
      <c r="H74" s="3">
        <f>(D69+D70+D71+D72+D73+D74)/(($B$69+E74)/2)</f>
        <v>0.2</v>
      </c>
      <c r="I74" s="3">
        <f>(D63+D64+D65+D66+D67+D68+D69+D70+D71+D72+D73+D74)/(($B$63+E74)/2)</f>
        <v>0.3</v>
      </c>
      <c r="J74" s="3">
        <f t="shared" si="5"/>
        <v>0.3</v>
      </c>
      <c r="K74" s="3">
        <f t="shared" si="4"/>
        <v>0.26666666666666666</v>
      </c>
      <c r="L74">
        <v>4</v>
      </c>
    </row>
    <row r="75" spans="1:16" x14ac:dyDescent="0.2">
      <c r="A75" s="2">
        <v>43647</v>
      </c>
      <c r="B75">
        <v>30</v>
      </c>
      <c r="C75">
        <v>1</v>
      </c>
      <c r="D75">
        <v>2</v>
      </c>
      <c r="E75">
        <f t="shared" si="6"/>
        <v>29</v>
      </c>
      <c r="F75" s="5">
        <f t="shared" si="7"/>
        <v>-1</v>
      </c>
      <c r="G75" s="3">
        <f t="shared" si="8"/>
        <v>6.7796610169491525E-2</v>
      </c>
      <c r="H75" s="3">
        <f>(D69+D70+D71+D72+D73+D74+D75)/(($B$69+E75)/2)</f>
        <v>0.2711864406779661</v>
      </c>
      <c r="I75" s="3">
        <f>(D75)/(($B$75+E75)/2)</f>
        <v>6.7796610169491525E-2</v>
      </c>
      <c r="J75" s="3">
        <f t="shared" si="5"/>
        <v>0.36666666666666664</v>
      </c>
      <c r="K75" s="3">
        <f t="shared" si="4"/>
        <v>0.33333333333333331</v>
      </c>
      <c r="L75">
        <v>2</v>
      </c>
    </row>
    <row r="76" spans="1:16" x14ac:dyDescent="0.2">
      <c r="A76" s="2">
        <v>43678</v>
      </c>
      <c r="B76">
        <v>29</v>
      </c>
      <c r="C76">
        <v>0</v>
      </c>
      <c r="D76">
        <v>0</v>
      </c>
      <c r="E76">
        <f t="shared" si="6"/>
        <v>29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0.2711864406779661</v>
      </c>
      <c r="I76" s="3">
        <f>(D75+D76)/(($B$75+E76)/2)</f>
        <v>6.7796610169491525E-2</v>
      </c>
      <c r="J76" s="3">
        <f t="shared" si="5"/>
        <v>0.36666666666666664</v>
      </c>
      <c r="K76" s="3">
        <f t="shared" si="4"/>
        <v>0.33333333333333331</v>
      </c>
      <c r="L76">
        <v>0</v>
      </c>
    </row>
    <row r="77" spans="1:16" x14ac:dyDescent="0.2">
      <c r="A77" s="2">
        <v>43709</v>
      </c>
      <c r="B77">
        <v>29</v>
      </c>
      <c r="C77">
        <v>2</v>
      </c>
      <c r="D77">
        <v>0</v>
      </c>
      <c r="E77">
        <f t="shared" si="6"/>
        <v>31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0.26229508196721313</v>
      </c>
      <c r="I77" s="3">
        <f>(D75+D76+D77)/(($B$75+E77)/2)</f>
        <v>6.5573770491803282E-2</v>
      </c>
      <c r="J77" s="3">
        <f t="shared" si="5"/>
        <v>0.35483870967741937</v>
      </c>
      <c r="K77" s="3">
        <f t="shared" si="4"/>
        <v>0.32258064516129031</v>
      </c>
      <c r="L77">
        <v>0</v>
      </c>
    </row>
    <row r="78" spans="1:16" x14ac:dyDescent="0.2">
      <c r="A78" s="2">
        <v>43739</v>
      </c>
      <c r="B78">
        <v>31</v>
      </c>
      <c r="C78">
        <v>0</v>
      </c>
      <c r="D78">
        <v>0</v>
      </c>
      <c r="E78">
        <f t="shared" si="6"/>
        <v>31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0.26229508196721313</v>
      </c>
      <c r="I78" s="3">
        <f>(D75+D76+D77+D78)/(($B$75+E78)/2)</f>
        <v>6.5573770491803282E-2</v>
      </c>
      <c r="J78" s="3">
        <f t="shared" si="5"/>
        <v>0.32786885245901637</v>
      </c>
      <c r="K78" s="3">
        <f t="shared" ref="K78:K89" si="9">((L67-O67)+(L68-O68)+(L69-O69)+(L70-O70)+(L71-O71)+(L72-O72)+(L73-O73)+(L74-O74)+(L75-O75)+(L76-O76)+(L77-O77)+(L78-O78))/((B67+E78)/2)</f>
        <v>0.32786885245901637</v>
      </c>
      <c r="L78">
        <v>0</v>
      </c>
    </row>
    <row r="79" spans="1:16" x14ac:dyDescent="0.2">
      <c r="A79" s="2">
        <v>43770</v>
      </c>
      <c r="B79">
        <v>31</v>
      </c>
      <c r="C79">
        <v>1</v>
      </c>
      <c r="D79">
        <v>1</v>
      </c>
      <c r="E79">
        <f t="shared" si="6"/>
        <v>31</v>
      </c>
      <c r="F79" s="5">
        <f t="shared" si="7"/>
        <v>0</v>
      </c>
      <c r="G79" s="3">
        <f t="shared" si="8"/>
        <v>3.2258064516129031E-2</v>
      </c>
      <c r="H79" s="3">
        <f>(D69+D70+D71+D72+D73+D74+D75+D76+D77+D78+D79)/(($B$69+E79)/2)</f>
        <v>0.29508196721311475</v>
      </c>
      <c r="I79" s="3">
        <f>(D75+D76+D77+D78+D79)/(($B$75+E79)/2)</f>
        <v>9.8360655737704916E-2</v>
      </c>
      <c r="J79" s="3">
        <f t="shared" si="5"/>
        <v>0.32786885245901637</v>
      </c>
      <c r="K79" s="3">
        <f t="shared" si="9"/>
        <v>0.32786885245901637</v>
      </c>
      <c r="L79">
        <v>1</v>
      </c>
    </row>
    <row r="80" spans="1:16" x14ac:dyDescent="0.2">
      <c r="A80" s="2">
        <v>43800</v>
      </c>
      <c r="B80">
        <v>31</v>
      </c>
      <c r="C80">
        <v>2</v>
      </c>
      <c r="D80">
        <v>1</v>
      </c>
      <c r="E80">
        <f t="shared" si="6"/>
        <v>32</v>
      </c>
      <c r="F80" s="5">
        <f t="shared" si="7"/>
        <v>1</v>
      </c>
      <c r="G80" s="3">
        <f t="shared" si="8"/>
        <v>3.1746031746031744E-2</v>
      </c>
      <c r="H80" s="3">
        <f>(D69+D70+D71+D72+D73+D74+D75+D76+D77+D78+D79+D80)/(($B$69+E80)/2)</f>
        <v>0.32258064516129031</v>
      </c>
      <c r="I80" s="3">
        <f>(D75+D76+D77+D78+D79+D80)/(($B$75+E80)/2)</f>
        <v>0.12903225806451613</v>
      </c>
      <c r="J80" s="3">
        <f t="shared" si="5"/>
        <v>0.32258064516129031</v>
      </c>
      <c r="K80" s="3">
        <f t="shared" si="9"/>
        <v>0.32258064516129031</v>
      </c>
      <c r="L80">
        <v>1</v>
      </c>
    </row>
    <row r="81" spans="1:12" x14ac:dyDescent="0.2">
      <c r="A81" s="2">
        <v>43831</v>
      </c>
      <c r="B81">
        <v>32</v>
      </c>
      <c r="C81">
        <v>0</v>
      </c>
      <c r="D81">
        <v>1</v>
      </c>
      <c r="E81">
        <f t="shared" si="6"/>
        <v>31</v>
      </c>
      <c r="F81" s="5">
        <f t="shared" si="7"/>
        <v>-1</v>
      </c>
      <c r="G81" s="3">
        <f t="shared" si="8"/>
        <v>3.1746031746031744E-2</v>
      </c>
      <c r="H81" s="3">
        <f>(D81)/(($B$81+E81)/2)</f>
        <v>3.1746031746031744E-2</v>
      </c>
      <c r="I81" s="3">
        <f>(D75+D76+D77+D78+D79+D80+D81)/(($B$75+E81)/2)</f>
        <v>0.16393442622950818</v>
      </c>
      <c r="J81" s="3">
        <f t="shared" si="5"/>
        <v>0.32786885245901637</v>
      </c>
      <c r="K81" s="3">
        <f t="shared" si="9"/>
        <v>0.32786885245901637</v>
      </c>
      <c r="L81">
        <v>1</v>
      </c>
    </row>
    <row r="82" spans="1:12" x14ac:dyDescent="0.2">
      <c r="A82" s="2">
        <v>43862</v>
      </c>
      <c r="B82">
        <v>31</v>
      </c>
      <c r="C82">
        <v>0</v>
      </c>
      <c r="D82">
        <v>0</v>
      </c>
      <c r="E82">
        <f t="shared" si="6"/>
        <v>31</v>
      </c>
      <c r="F82" s="5">
        <f t="shared" si="7"/>
        <v>0</v>
      </c>
      <c r="G82" s="3">
        <f t="shared" si="8"/>
        <v>0</v>
      </c>
      <c r="H82" s="3">
        <f>(D81+D82)/(($B$81+E82)/2)</f>
        <v>3.1746031746031744E-2</v>
      </c>
      <c r="I82" s="3">
        <f>(D75+D76+D77+D78+D79+D80+D81+D82)/(($B$75+E82)/2)</f>
        <v>0.16393442622950818</v>
      </c>
      <c r="J82" s="3">
        <f t="shared" si="5"/>
        <v>0.32258064516129031</v>
      </c>
      <c r="K82" s="3">
        <f t="shared" si="9"/>
        <v>0.32258064516129031</v>
      </c>
      <c r="L82">
        <v>0</v>
      </c>
    </row>
    <row r="83" spans="1:12" x14ac:dyDescent="0.2">
      <c r="A83" s="2">
        <v>43891</v>
      </c>
      <c r="B83">
        <v>31</v>
      </c>
      <c r="C83">
        <v>0</v>
      </c>
      <c r="D83">
        <v>3</v>
      </c>
      <c r="E83">
        <f t="shared" si="6"/>
        <v>28</v>
      </c>
      <c r="F83" s="5">
        <f t="shared" si="7"/>
        <v>-3</v>
      </c>
      <c r="G83" s="3">
        <f t="shared" si="8"/>
        <v>0.10169491525423729</v>
      </c>
      <c r="H83" s="3">
        <f>(D81+D82+D83)/(($B$81+E83)/2)</f>
        <v>0.13333333333333333</v>
      </c>
      <c r="I83" s="3">
        <f>(D75+D76+D77+D78+D79+D80+D81+D82+D83)/(($B$75+E83)/2)</f>
        <v>0.27586206896551724</v>
      </c>
      <c r="J83" s="3">
        <f t="shared" si="5"/>
        <v>0.44067796610169491</v>
      </c>
      <c r="K83" s="3">
        <f t="shared" si="9"/>
        <v>0.44067796610169491</v>
      </c>
      <c r="L83">
        <v>3</v>
      </c>
    </row>
    <row r="84" spans="1:12" x14ac:dyDescent="0.2">
      <c r="A84" s="2">
        <v>43922</v>
      </c>
      <c r="B84">
        <v>28</v>
      </c>
      <c r="C84">
        <v>2</v>
      </c>
      <c r="D84">
        <v>0</v>
      </c>
      <c r="E84">
        <f t="shared" si="6"/>
        <v>30</v>
      </c>
      <c r="F84" s="5">
        <f t="shared" si="7"/>
        <v>2</v>
      </c>
      <c r="G84" s="3">
        <f t="shared" si="8"/>
        <v>0</v>
      </c>
      <c r="H84" s="3">
        <f>(D81+D82+D83+D84)/(($B$81+E84)/2)</f>
        <v>0.12903225806451613</v>
      </c>
      <c r="I84" s="3">
        <f>(D75+D76+D77+D78+D79+D80+D81+D82+D83+D84)/(($B$75+E84)/2)</f>
        <v>0.26666666666666666</v>
      </c>
      <c r="J84" s="3">
        <f t="shared" si="5"/>
        <v>0.4</v>
      </c>
      <c r="K84" s="3">
        <f t="shared" si="9"/>
        <v>0.4</v>
      </c>
      <c r="L84">
        <v>0</v>
      </c>
    </row>
    <row r="85" spans="1:12" x14ac:dyDescent="0.2">
      <c r="A85" s="2">
        <v>43952</v>
      </c>
      <c r="B85">
        <v>30</v>
      </c>
      <c r="C85">
        <v>2</v>
      </c>
      <c r="D85">
        <v>1</v>
      </c>
      <c r="E85">
        <f t="shared" si="6"/>
        <v>31</v>
      </c>
      <c r="F85" s="5">
        <f t="shared" si="7"/>
        <v>1</v>
      </c>
      <c r="G85" s="3">
        <f t="shared" si="8"/>
        <v>3.2786885245901641E-2</v>
      </c>
      <c r="H85" s="3">
        <f>(D81+D82+D83+D84+D85)/(($B$81+E85)/2)</f>
        <v>0.15873015873015872</v>
      </c>
      <c r="I85" s="3">
        <f>(D75+D76+D77+D78+D79+D80+D81+D82+D83+D84+D85)/(($B$75+E85)/2)</f>
        <v>0.29508196721311475</v>
      </c>
      <c r="J85" s="3">
        <f t="shared" si="5"/>
        <v>0.42622950819672129</v>
      </c>
      <c r="K85" s="3">
        <f t="shared" si="9"/>
        <v>0.42622950819672129</v>
      </c>
      <c r="L85">
        <v>1</v>
      </c>
    </row>
    <row r="86" spans="1:12" x14ac:dyDescent="0.2">
      <c r="A86" s="2">
        <v>43983</v>
      </c>
      <c r="B86">
        <v>31</v>
      </c>
      <c r="C86">
        <v>1</v>
      </c>
      <c r="D86">
        <v>2</v>
      </c>
      <c r="E86">
        <f t="shared" si="6"/>
        <v>30</v>
      </c>
      <c r="F86" s="5">
        <f t="shared" si="7"/>
        <v>-1</v>
      </c>
      <c r="G86" s="3">
        <f t="shared" si="8"/>
        <v>6.5573770491803282E-2</v>
      </c>
      <c r="H86" s="3">
        <f>(D81+D82+D83+D84+D85+D86)/(($B$81+E86)/2)</f>
        <v>0.22580645161290322</v>
      </c>
      <c r="I86" s="3">
        <f>(D75+D76+D77+D78+D79+D80+D81+D82+D83+D84+D85+D86)/(($B$75+E86)/2)</f>
        <v>0.36666666666666664</v>
      </c>
      <c r="J86" s="3">
        <f t="shared" si="5"/>
        <v>0.36666666666666664</v>
      </c>
      <c r="K86" s="3">
        <f t="shared" si="9"/>
        <v>0.36666666666666664</v>
      </c>
      <c r="L86">
        <v>2</v>
      </c>
    </row>
    <row r="87" spans="1:12" x14ac:dyDescent="0.2">
      <c r="A87" s="2">
        <v>44013</v>
      </c>
      <c r="B87">
        <v>30</v>
      </c>
      <c r="C87">
        <v>0</v>
      </c>
      <c r="D87">
        <v>0</v>
      </c>
      <c r="E87">
        <f t="shared" ref="E87:E98" si="10">B87+C87-D87</f>
        <v>30</v>
      </c>
      <c r="F87" s="5">
        <f t="shared" ref="F87:F98" si="11">C87-D87</f>
        <v>0</v>
      </c>
      <c r="G87" s="3">
        <f t="shared" ref="G87:G98" si="12">D87/((B87+E87)/2)</f>
        <v>0</v>
      </c>
      <c r="H87" s="3">
        <f>(D81+D82+D83+D84+D85+D86+D87)/(($B$81+E87)/2)</f>
        <v>0.22580645161290322</v>
      </c>
      <c r="I87" s="3">
        <f>(D87)/(($B$87+E87)/2)</f>
        <v>0</v>
      </c>
      <c r="J87" s="3">
        <f t="shared" ref="J87:J98" si="13">(D76+D77+D78+D79+D80+D81+D82+D83+D84+D85+D86+D87)/((B76+E87)/2)</f>
        <v>0.30508474576271188</v>
      </c>
      <c r="K87" s="3">
        <f t="shared" si="9"/>
        <v>0.30508474576271188</v>
      </c>
      <c r="L87">
        <v>0</v>
      </c>
    </row>
    <row r="88" spans="1:12" x14ac:dyDescent="0.2">
      <c r="A88" s="2">
        <v>44044</v>
      </c>
      <c r="B88">
        <v>30</v>
      </c>
      <c r="C88">
        <v>0</v>
      </c>
      <c r="D88">
        <v>1</v>
      </c>
      <c r="E88">
        <f t="shared" si="10"/>
        <v>29</v>
      </c>
      <c r="F88" s="5">
        <f t="shared" si="11"/>
        <v>-1</v>
      </c>
      <c r="G88" s="3">
        <f t="shared" si="12"/>
        <v>3.3898305084745763E-2</v>
      </c>
      <c r="H88" s="3">
        <f>(D81+D82+D83+D84+D85+D86+D87+D88)/(($B$81+E88)/2)</f>
        <v>0.26229508196721313</v>
      </c>
      <c r="I88" s="3">
        <f>(D87+D88)/(($B$87+E88)/2)</f>
        <v>3.3898305084745763E-2</v>
      </c>
      <c r="J88" s="3">
        <f t="shared" si="13"/>
        <v>0.34482758620689657</v>
      </c>
      <c r="K88" s="3">
        <f t="shared" si="9"/>
        <v>0.34482758620689657</v>
      </c>
      <c r="L88">
        <v>1</v>
      </c>
    </row>
    <row r="89" spans="1:12" x14ac:dyDescent="0.2">
      <c r="A89" s="2">
        <v>44075</v>
      </c>
      <c r="E89">
        <f t="shared" si="10"/>
        <v>0</v>
      </c>
      <c r="F89" s="5">
        <f t="shared" si="11"/>
        <v>0</v>
      </c>
      <c r="G89" s="3" t="e">
        <f t="shared" si="12"/>
        <v>#DIV/0!</v>
      </c>
      <c r="H89" s="3">
        <f>(D81+D82+D83+D84+D85+D86+D87+D88+D89)/(($B$81+E89)/2)</f>
        <v>0.5</v>
      </c>
      <c r="I89" s="3">
        <f>(D87+D88+D89)/(($B$87+E89)/2)</f>
        <v>6.6666666666666666E-2</v>
      </c>
      <c r="J89" s="3">
        <f t="shared" si="13"/>
        <v>0.64516129032258063</v>
      </c>
      <c r="K89" s="3">
        <f t="shared" si="9"/>
        <v>0.64516129032258063</v>
      </c>
    </row>
    <row r="90" spans="1:12" x14ac:dyDescent="0.2">
      <c r="A90" s="2">
        <v>44105</v>
      </c>
      <c r="E90">
        <f t="shared" si="10"/>
        <v>0</v>
      </c>
      <c r="F90" s="5">
        <f t="shared" si="11"/>
        <v>0</v>
      </c>
      <c r="G90" s="3" t="e">
        <f t="shared" si="12"/>
        <v>#DIV/0!</v>
      </c>
      <c r="H90" s="3">
        <f>(D81+D82+D83+D84+D85+D86+D87+D88+D89+D90)/(($B$81+E90)/2)</f>
        <v>0.5</v>
      </c>
      <c r="I90" s="3">
        <f>(D87+D88+D89+D90)/(($B$87+E90)/2)</f>
        <v>6.6666666666666666E-2</v>
      </c>
      <c r="J90" s="3">
        <f t="shared" si="13"/>
        <v>0.64516129032258063</v>
      </c>
      <c r="K90" s="3">
        <f t="shared" ref="K90:K98" si="14">((L79-O79)+(L80-O80)+(L81-O81)+(L82-O82)+(L83-O83)+(L84-O84)+(L85-O85)+(L86-O86)+(L87-O87)+(L88-O88)+(L89-O89)+(L90-O90))/((B79+E90)/2)</f>
        <v>0.64516129032258063</v>
      </c>
    </row>
    <row r="91" spans="1:12" x14ac:dyDescent="0.2">
      <c r="A91" s="2">
        <v>44136</v>
      </c>
      <c r="E91">
        <f t="shared" si="10"/>
        <v>0</v>
      </c>
      <c r="F91" s="5">
        <f t="shared" si="11"/>
        <v>0</v>
      </c>
      <c r="G91" s="3" t="e">
        <f t="shared" si="12"/>
        <v>#DIV/0!</v>
      </c>
      <c r="H91" s="3">
        <f>(D81+D82+D83+D84+D85+D86+D87+D88+D89+D90+D91)/(($B$81+E91)/2)</f>
        <v>0.5</v>
      </c>
      <c r="I91" s="3">
        <f>(D87+D88+D89+D90+D91)/(($B$87+E91)/2)</f>
        <v>6.6666666666666666E-2</v>
      </c>
      <c r="J91" s="3">
        <f t="shared" si="13"/>
        <v>0.58064516129032262</v>
      </c>
      <c r="K91" s="3">
        <f t="shared" si="14"/>
        <v>0.58064516129032262</v>
      </c>
    </row>
    <row r="92" spans="1:12" x14ac:dyDescent="0.2">
      <c r="A92" s="2">
        <v>44166</v>
      </c>
      <c r="E92">
        <f t="shared" si="10"/>
        <v>0</v>
      </c>
      <c r="F92" s="5">
        <f t="shared" si="11"/>
        <v>0</v>
      </c>
      <c r="G92" s="3" t="e">
        <f t="shared" si="12"/>
        <v>#DIV/0!</v>
      </c>
      <c r="H92" s="3">
        <f>(D81+D82+D83+D84+D85+D86+D87+D88+D89+D90+D91+D92)/(($B$81+E92)/2)</f>
        <v>0.5</v>
      </c>
      <c r="I92" s="3">
        <f>(D87+D88+D89+D90+D91+D92)/(($B$87+E92)/2)</f>
        <v>6.6666666666666666E-2</v>
      </c>
      <c r="J92" s="3">
        <f t="shared" si="13"/>
        <v>0.5</v>
      </c>
      <c r="K92" s="3">
        <f t="shared" si="14"/>
        <v>0.5</v>
      </c>
    </row>
    <row r="93" spans="1:12" x14ac:dyDescent="0.2">
      <c r="A93" s="2">
        <v>44197</v>
      </c>
      <c r="E93">
        <f t="shared" si="10"/>
        <v>0</v>
      </c>
      <c r="F93" s="5">
        <f t="shared" si="11"/>
        <v>0</v>
      </c>
      <c r="G93" s="3" t="e">
        <f t="shared" si="12"/>
        <v>#DIV/0!</v>
      </c>
      <c r="H93" s="3" t="e">
        <f>(D93)/(($B$93+E93)/2)</f>
        <v>#DIV/0!</v>
      </c>
      <c r="I93" s="3">
        <f>(D87+D88+D89+D90+D91+D92+D93)/(($B$87+E93)/2)</f>
        <v>6.6666666666666666E-2</v>
      </c>
      <c r="J93" s="3">
        <f t="shared" si="13"/>
        <v>0.45161290322580644</v>
      </c>
      <c r="K93" s="3">
        <f t="shared" si="14"/>
        <v>0.45161290322580644</v>
      </c>
    </row>
    <row r="94" spans="1:12" x14ac:dyDescent="0.2">
      <c r="A94" s="2">
        <v>44228</v>
      </c>
      <c r="E94">
        <f t="shared" si="10"/>
        <v>0</v>
      </c>
      <c r="F94" s="5">
        <f t="shared" si="11"/>
        <v>0</v>
      </c>
      <c r="G94" s="3" t="e">
        <f t="shared" si="12"/>
        <v>#DIV/0!</v>
      </c>
      <c r="H94" s="3" t="e">
        <f>(D93+D94)/(($B$93+E94)/2)</f>
        <v>#DIV/0!</v>
      </c>
      <c r="I94" s="3">
        <f>(D87+D88+D89+D90+D91+D92+D93+D94)/(($B$87+E94)/2)</f>
        <v>6.6666666666666666E-2</v>
      </c>
      <c r="J94" s="3">
        <f t="shared" si="13"/>
        <v>0.45161290322580644</v>
      </c>
      <c r="K94" s="3">
        <f t="shared" si="14"/>
        <v>0.45161290322580644</v>
      </c>
    </row>
    <row r="95" spans="1:12" x14ac:dyDescent="0.2">
      <c r="A95" s="2">
        <v>44256</v>
      </c>
      <c r="E95">
        <f t="shared" si="10"/>
        <v>0</v>
      </c>
      <c r="F95" s="5">
        <f t="shared" si="11"/>
        <v>0</v>
      </c>
      <c r="G95" s="3" t="e">
        <f t="shared" si="12"/>
        <v>#DIV/0!</v>
      </c>
      <c r="H95" s="3" t="e">
        <f>(D93+D94+D95)/(($B$93+E95)/2)</f>
        <v>#DIV/0!</v>
      </c>
      <c r="I95" s="3">
        <f>(D87+D88+D89+D90+D91+D92+D93+D94+D95)/(($B$87+E95)/2)</f>
        <v>6.6666666666666666E-2</v>
      </c>
      <c r="J95" s="3">
        <f t="shared" si="13"/>
        <v>0.2857142857142857</v>
      </c>
      <c r="K95" s="3">
        <f t="shared" si="14"/>
        <v>0.2857142857142857</v>
      </c>
    </row>
    <row r="96" spans="1:12" x14ac:dyDescent="0.2">
      <c r="A96" s="2">
        <v>44287</v>
      </c>
      <c r="E96">
        <f t="shared" si="10"/>
        <v>0</v>
      </c>
      <c r="F96" s="5">
        <f t="shared" si="11"/>
        <v>0</v>
      </c>
      <c r="G96" s="3" t="e">
        <f t="shared" si="12"/>
        <v>#DIV/0!</v>
      </c>
      <c r="H96" s="3" t="e">
        <f>(D93+D94+D95+D96)/(($B$93+E96)/2)</f>
        <v>#DIV/0!</v>
      </c>
      <c r="I96" s="3">
        <f>(D87+D88+D89+D90+D91+D92+D93+D94+D95+D96)/(($B$87+E96)/2)</f>
        <v>6.6666666666666666E-2</v>
      </c>
      <c r="J96" s="3">
        <f t="shared" si="13"/>
        <v>0.26666666666666666</v>
      </c>
      <c r="K96" s="3">
        <f t="shared" si="14"/>
        <v>0.26666666666666666</v>
      </c>
    </row>
    <row r="97" spans="1:11" x14ac:dyDescent="0.2">
      <c r="A97" s="2">
        <v>44317</v>
      </c>
      <c r="E97">
        <f t="shared" si="10"/>
        <v>0</v>
      </c>
      <c r="F97" s="5">
        <f t="shared" si="11"/>
        <v>0</v>
      </c>
      <c r="G97" s="3" t="e">
        <f t="shared" si="12"/>
        <v>#DIV/0!</v>
      </c>
      <c r="H97" s="3" t="e">
        <f>(D93+D94+D95+D96+D97)/(($B$93+E97)/2)</f>
        <v>#DIV/0!</v>
      </c>
      <c r="I97" s="3">
        <f>(D87+D88+D89+D90+D91+D92+D93+D94+D95+D96+D97)/(($B$87+E97)/2)</f>
        <v>6.6666666666666666E-2</v>
      </c>
      <c r="J97" s="3">
        <f t="shared" si="13"/>
        <v>0.19354838709677419</v>
      </c>
      <c r="K97" s="3">
        <f t="shared" si="14"/>
        <v>0.19354838709677419</v>
      </c>
    </row>
    <row r="98" spans="1:11" x14ac:dyDescent="0.2">
      <c r="A98" s="2">
        <v>44348</v>
      </c>
      <c r="E98">
        <f t="shared" si="10"/>
        <v>0</v>
      </c>
      <c r="F98" s="5">
        <f t="shared" si="11"/>
        <v>0</v>
      </c>
      <c r="G98" s="3" t="e">
        <f t="shared" si="12"/>
        <v>#DIV/0!</v>
      </c>
      <c r="H98" s="3" t="e">
        <f>(D93+D94+D95+D96+D97+D98)/(($B$93+E98)/2)</f>
        <v>#DIV/0!</v>
      </c>
      <c r="I98" s="3">
        <f>(D87+D88+D89+D90+D91+D92+D93+D94+D95+D96+D97+D98)/(($B$87+E98)/2)</f>
        <v>6.6666666666666666E-2</v>
      </c>
      <c r="J98" s="3">
        <f t="shared" si="13"/>
        <v>6.6666666666666666E-2</v>
      </c>
      <c r="K98" s="3">
        <f t="shared" si="14"/>
        <v>6.6666666666666666E-2</v>
      </c>
    </row>
  </sheetData>
  <mergeCells count="1">
    <mergeCell ref="A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topLeftCell="A61" zoomScaleNormal="100" zoomScaleSheetLayoutView="85" workbookViewId="0">
      <selection activeCell="P61" sqref="P1:P65536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30</v>
      </c>
      <c r="C3">
        <v>0</v>
      </c>
      <c r="D3">
        <v>0</v>
      </c>
      <c r="E3">
        <f t="shared" ref="E3:E35" si="0">B3+C3-D3</f>
        <v>30</v>
      </c>
      <c r="F3" s="5">
        <f t="shared" ref="F3:F35" si="1">C3-D3</f>
        <v>0</v>
      </c>
      <c r="G3" s="3">
        <f t="shared" ref="G3:G35" si="2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6" x14ac:dyDescent="0.2">
      <c r="A4" s="2">
        <v>41487</v>
      </c>
      <c r="B4">
        <v>30</v>
      </c>
      <c r="C4">
        <v>3</v>
      </c>
      <c r="D4">
        <v>0</v>
      </c>
      <c r="E4">
        <f t="shared" si="0"/>
        <v>33</v>
      </c>
      <c r="F4" s="5">
        <f t="shared" si="1"/>
        <v>3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x14ac:dyDescent="0.2">
      <c r="A5" s="2">
        <v>41518</v>
      </c>
      <c r="B5">
        <v>33</v>
      </c>
      <c r="C5">
        <v>0.5</v>
      </c>
      <c r="D5">
        <v>2</v>
      </c>
      <c r="E5">
        <f t="shared" si="0"/>
        <v>31.5</v>
      </c>
      <c r="F5" s="5">
        <f t="shared" si="1"/>
        <v>-1.5</v>
      </c>
      <c r="G5" s="3">
        <f t="shared" si="2"/>
        <v>6.2015503875968991E-2</v>
      </c>
      <c r="H5" s="3">
        <f>(D3+D4+D5)/(($B$3+E5)/2)</f>
        <v>6.5040650406504072E-2</v>
      </c>
      <c r="I5" s="3">
        <f>(D3+D4+D5)/(($B$3+E5)/2)</f>
        <v>6.5040650406504072E-2</v>
      </c>
      <c r="J5" s="3"/>
      <c r="K5" s="3"/>
      <c r="P5" s="6"/>
    </row>
    <row r="6" spans="1:16" x14ac:dyDescent="0.2">
      <c r="A6" s="2">
        <v>41548</v>
      </c>
      <c r="B6">
        <v>31.5</v>
      </c>
      <c r="C6">
        <v>1</v>
      </c>
      <c r="D6">
        <v>0</v>
      </c>
      <c r="E6">
        <f t="shared" si="0"/>
        <v>32.5</v>
      </c>
      <c r="F6" s="5">
        <f t="shared" si="1"/>
        <v>1</v>
      </c>
      <c r="G6" s="3">
        <f t="shared" si="2"/>
        <v>0</v>
      </c>
      <c r="H6" s="3">
        <f>(D3+D4+D5+D6)/(($B$3+E6)/2)</f>
        <v>6.4000000000000001E-2</v>
      </c>
      <c r="I6" s="3">
        <f>(D3+D4+D5+D6)/(($B$3+E6)/2)</f>
        <v>6.4000000000000001E-2</v>
      </c>
      <c r="J6" s="3"/>
      <c r="K6" s="3"/>
    </row>
    <row r="7" spans="1:16" x14ac:dyDescent="0.2">
      <c r="A7" s="2">
        <v>41579</v>
      </c>
      <c r="B7">
        <v>32.5</v>
      </c>
      <c r="C7">
        <v>1</v>
      </c>
      <c r="D7">
        <v>1</v>
      </c>
      <c r="E7">
        <f t="shared" si="0"/>
        <v>32.5</v>
      </c>
      <c r="F7" s="5">
        <f t="shared" si="1"/>
        <v>0</v>
      </c>
      <c r="G7" s="3">
        <f t="shared" si="2"/>
        <v>3.0769230769230771E-2</v>
      </c>
      <c r="H7" s="3">
        <f>(D3+D4+D5+D6+D7)/(($B$3+E7)/2)</f>
        <v>9.6000000000000002E-2</v>
      </c>
      <c r="I7" s="3">
        <f>(D3+D4+D5+D6+D7)/(($B$3+E7)/2)</f>
        <v>9.6000000000000002E-2</v>
      </c>
      <c r="J7" s="3"/>
      <c r="K7" s="3"/>
    </row>
    <row r="8" spans="1:16" x14ac:dyDescent="0.2">
      <c r="A8" s="2">
        <v>41609</v>
      </c>
      <c r="B8">
        <v>32.5</v>
      </c>
      <c r="C8">
        <v>1</v>
      </c>
      <c r="D8">
        <v>0</v>
      </c>
      <c r="E8">
        <f t="shared" si="0"/>
        <v>33.5</v>
      </c>
      <c r="F8" s="5">
        <f t="shared" si="1"/>
        <v>1</v>
      </c>
      <c r="G8" s="3">
        <f t="shared" si="2"/>
        <v>0</v>
      </c>
      <c r="H8" s="3">
        <f>(D3+D4+D5+D6+D7+D8)/(($B$3+E8)/2)</f>
        <v>9.4488188976377951E-2</v>
      </c>
      <c r="I8" s="3">
        <f>(D3+D4+D5+D6+D7+D8)/(($B$3+E8)/2)</f>
        <v>9.4488188976377951E-2</v>
      </c>
      <c r="J8" s="3"/>
      <c r="K8" s="3"/>
    </row>
    <row r="9" spans="1:16" x14ac:dyDescent="0.2">
      <c r="A9" s="2">
        <v>41640</v>
      </c>
      <c r="B9">
        <v>33.5</v>
      </c>
      <c r="C9">
        <v>1</v>
      </c>
      <c r="D9">
        <v>2</v>
      </c>
      <c r="E9">
        <f t="shared" si="0"/>
        <v>32.5</v>
      </c>
      <c r="F9" s="5">
        <f t="shared" si="1"/>
        <v>-1</v>
      </c>
      <c r="G9" s="3">
        <f t="shared" si="2"/>
        <v>6.0606060606060608E-2</v>
      </c>
      <c r="H9" s="3">
        <f>D9/(($B$9+E9)/2)</f>
        <v>6.0606060606060608E-2</v>
      </c>
      <c r="I9" s="3">
        <f>(D3+D4+D5+D6+D7+D8+D9)/(($B$3+E9)/2)</f>
        <v>0.16</v>
      </c>
      <c r="J9" s="3"/>
      <c r="K9" s="3"/>
    </row>
    <row r="10" spans="1:16" x14ac:dyDescent="0.2">
      <c r="A10" s="2">
        <v>41671</v>
      </c>
      <c r="B10">
        <v>32.5</v>
      </c>
      <c r="C10">
        <v>1</v>
      </c>
      <c r="D10">
        <v>1</v>
      </c>
      <c r="E10">
        <f t="shared" si="0"/>
        <v>32.5</v>
      </c>
      <c r="F10" s="5">
        <f t="shared" si="1"/>
        <v>0</v>
      </c>
      <c r="G10" s="3">
        <f t="shared" si="2"/>
        <v>3.0769230769230771E-2</v>
      </c>
      <c r="H10" s="3">
        <f>(D9+D10)/(($B$9+E10)/2)</f>
        <v>9.0909090909090912E-2</v>
      </c>
      <c r="I10" s="3">
        <f>(D3+D4+D5+D6+D7+D8+D9+D10)/(($B$3+E10)/2)</f>
        <v>0.192</v>
      </c>
      <c r="J10" s="3"/>
      <c r="K10" s="3"/>
    </row>
    <row r="11" spans="1:16" x14ac:dyDescent="0.2">
      <c r="A11" s="2">
        <v>41699</v>
      </c>
      <c r="B11">
        <v>32.5</v>
      </c>
      <c r="C11">
        <v>1</v>
      </c>
      <c r="D11">
        <v>0</v>
      </c>
      <c r="E11">
        <f t="shared" si="0"/>
        <v>33.5</v>
      </c>
      <c r="F11" s="5">
        <f t="shared" si="1"/>
        <v>1</v>
      </c>
      <c r="G11" s="3">
        <f t="shared" si="2"/>
        <v>0</v>
      </c>
      <c r="H11" s="3">
        <f>(D9+D10+D11)/(($B$9+E11)/2)</f>
        <v>8.9552238805970144E-2</v>
      </c>
      <c r="I11" s="3">
        <f>(D3+D4+D5+D6+D7+D8+D9+D10+D11)/(($B$3+E11)/2)</f>
        <v>0.1889763779527559</v>
      </c>
      <c r="J11" s="3"/>
      <c r="K11" s="3"/>
    </row>
    <row r="12" spans="1:16" x14ac:dyDescent="0.2">
      <c r="A12" s="2">
        <v>41730</v>
      </c>
      <c r="B12">
        <v>33.5</v>
      </c>
      <c r="C12">
        <v>0</v>
      </c>
      <c r="D12">
        <v>4</v>
      </c>
      <c r="E12">
        <f t="shared" si="0"/>
        <v>29.5</v>
      </c>
      <c r="F12" s="5">
        <f t="shared" si="1"/>
        <v>-4</v>
      </c>
      <c r="G12" s="3">
        <f t="shared" si="2"/>
        <v>0.12698412698412698</v>
      </c>
      <c r="H12" s="3">
        <f>(D9+D10+D11+D12)/(($B$9+E12)/2)</f>
        <v>0.22222222222222221</v>
      </c>
      <c r="I12" s="3">
        <f>(D3+D4+D5+D6+D7+D8+D9+D10+D11+D12)/(($B$3+E12)/2)</f>
        <v>0.33613445378151263</v>
      </c>
      <c r="J12" s="3"/>
      <c r="K12" s="3"/>
    </row>
    <row r="13" spans="1:16" x14ac:dyDescent="0.2">
      <c r="A13" s="2">
        <v>41760</v>
      </c>
      <c r="B13">
        <v>29.5</v>
      </c>
      <c r="C13">
        <v>2</v>
      </c>
      <c r="D13">
        <v>1</v>
      </c>
      <c r="E13">
        <f t="shared" si="0"/>
        <v>30.5</v>
      </c>
      <c r="F13" s="5">
        <f t="shared" si="1"/>
        <v>1</v>
      </c>
      <c r="G13" s="3">
        <f t="shared" si="2"/>
        <v>3.3333333333333333E-2</v>
      </c>
      <c r="H13" s="3">
        <f>(D9+D10+D11+D12+D13)/(($B$9+E13)/2)</f>
        <v>0.25</v>
      </c>
      <c r="I13" s="3">
        <f>(D3+D4+D5+D6+D7+D8+D9+D10+D11+D12+D13)/(($B$3+E13)/2)</f>
        <v>0.36363636363636365</v>
      </c>
      <c r="J13" s="3"/>
      <c r="K13" s="3"/>
    </row>
    <row r="14" spans="1:16" x14ac:dyDescent="0.2">
      <c r="A14" s="2">
        <v>41791</v>
      </c>
      <c r="B14">
        <v>30.5</v>
      </c>
      <c r="C14">
        <v>1</v>
      </c>
      <c r="D14">
        <v>0</v>
      </c>
      <c r="E14">
        <f t="shared" si="0"/>
        <v>31.5</v>
      </c>
      <c r="F14" s="5">
        <f t="shared" si="1"/>
        <v>1</v>
      </c>
      <c r="G14" s="3">
        <f t="shared" si="2"/>
        <v>0</v>
      </c>
      <c r="H14" s="3">
        <f>(D9+D10+D11+D12+D13+D14)/(($B$9+E14)/2)</f>
        <v>0.24615384615384617</v>
      </c>
      <c r="I14" s="3">
        <f>(D3+D4+D5+D6+D7+D8+D9+D10+D11+D12+D13+D14)/(($B$3+E14)/2)</f>
        <v>0.35772357723577236</v>
      </c>
      <c r="J14" s="3">
        <f t="shared" ref="J14:J35" si="3">(D3+D4+D5+D6+D7+D8+D9+D10+D11+D12+D13+D14)/((B3+E14)/2)</f>
        <v>0.35772357723577236</v>
      </c>
      <c r="K14" s="3">
        <f t="shared" ref="K14:K20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31.5</v>
      </c>
      <c r="C15">
        <v>3</v>
      </c>
      <c r="D15">
        <v>1</v>
      </c>
      <c r="E15">
        <f t="shared" si="0"/>
        <v>33.5</v>
      </c>
      <c r="F15" s="5">
        <f t="shared" si="1"/>
        <v>2</v>
      </c>
      <c r="G15" s="3">
        <f t="shared" si="2"/>
        <v>3.0769230769230771E-2</v>
      </c>
      <c r="H15" s="3">
        <f>(D9+D10+D11+D12+D13+D14+D15)/(($B$9+E15)/2)</f>
        <v>0.26865671641791045</v>
      </c>
      <c r="I15" s="3">
        <f>D15/(($B$15+E15)/2)</f>
        <v>3.0769230769230771E-2</v>
      </c>
      <c r="J15" s="3">
        <f t="shared" si="3"/>
        <v>0.37795275590551181</v>
      </c>
      <c r="K15" s="3">
        <f t="shared" si="4"/>
        <v>3.1496062992125984E-2</v>
      </c>
      <c r="L15">
        <v>1</v>
      </c>
      <c r="M15" s="6"/>
      <c r="P15" s="6"/>
    </row>
    <row r="16" spans="1:16" x14ac:dyDescent="0.2">
      <c r="A16" s="2">
        <v>41852</v>
      </c>
      <c r="B16">
        <v>33.5</v>
      </c>
      <c r="C16">
        <v>1</v>
      </c>
      <c r="D16">
        <v>1</v>
      </c>
      <c r="E16">
        <f t="shared" si="0"/>
        <v>33.5</v>
      </c>
      <c r="F16" s="5">
        <f t="shared" si="1"/>
        <v>0</v>
      </c>
      <c r="G16" s="3">
        <f t="shared" si="2"/>
        <v>2.9850746268656716E-2</v>
      </c>
      <c r="H16" s="3">
        <f>(D9+D10+D11+D12+D13+D14+D15+D16)/(($B$9+E16)/2)</f>
        <v>0.29850746268656714</v>
      </c>
      <c r="I16" s="3">
        <f>(D15+D16)/(($B$15+E16)/2)</f>
        <v>6.1538461538461542E-2</v>
      </c>
      <c r="J16" s="3">
        <f t="shared" si="3"/>
        <v>0.39097744360902253</v>
      </c>
      <c r="K16" s="3">
        <f t="shared" si="4"/>
        <v>6.0150375939849621E-2</v>
      </c>
      <c r="L16">
        <v>1</v>
      </c>
      <c r="M16" s="6"/>
      <c r="P16" s="6"/>
    </row>
    <row r="17" spans="1:16" x14ac:dyDescent="0.2">
      <c r="A17" s="2">
        <v>41883</v>
      </c>
      <c r="B17">
        <v>33.5</v>
      </c>
      <c r="C17">
        <v>1</v>
      </c>
      <c r="D17">
        <v>1</v>
      </c>
      <c r="E17">
        <f t="shared" si="0"/>
        <v>33.5</v>
      </c>
      <c r="F17" s="5">
        <f t="shared" si="1"/>
        <v>0</v>
      </c>
      <c r="G17" s="3">
        <f t="shared" si="2"/>
        <v>2.9850746268656716E-2</v>
      </c>
      <c r="H17" s="3">
        <f>(D9+D10+D11+D12+D13+D14+D15+D16+D17)/(($B$9+E17)/2)</f>
        <v>0.32835820895522388</v>
      </c>
      <c r="I17" s="3">
        <f>(D15+D16+D17)/(($B$15+E17)/2)</f>
        <v>9.2307692307692313E-2</v>
      </c>
      <c r="J17" s="3">
        <f t="shared" si="3"/>
        <v>0.36923076923076925</v>
      </c>
      <c r="K17" s="3">
        <f t="shared" si="4"/>
        <v>9.2307692307692313E-2</v>
      </c>
      <c r="L17">
        <v>1</v>
      </c>
      <c r="M17" s="6"/>
      <c r="P17" s="6"/>
    </row>
    <row r="18" spans="1:16" x14ac:dyDescent="0.2">
      <c r="A18" s="2">
        <v>41913</v>
      </c>
      <c r="B18">
        <v>33.5</v>
      </c>
      <c r="C18">
        <v>1</v>
      </c>
      <c r="D18">
        <v>2</v>
      </c>
      <c r="E18">
        <f t="shared" si="0"/>
        <v>32.5</v>
      </c>
      <c r="F18" s="5">
        <f t="shared" si="1"/>
        <v>-1</v>
      </c>
      <c r="G18" s="3">
        <f t="shared" si="2"/>
        <v>6.0606060606060608E-2</v>
      </c>
      <c r="H18" s="3">
        <f>(D9+D10+D11+D12+D13+D14+D15+D16+D17+D18)/(($B$9+E18)/2)</f>
        <v>0.39393939393939392</v>
      </c>
      <c r="I18" s="3">
        <f>(D15+D16+D17+D18)/(($B$15+E18)/2)</f>
        <v>0.15625</v>
      </c>
      <c r="J18" s="3">
        <f t="shared" si="3"/>
        <v>0.43076923076923079</v>
      </c>
      <c r="K18" s="3">
        <f t="shared" si="4"/>
        <v>0.15384615384615385</v>
      </c>
      <c r="L18">
        <v>2</v>
      </c>
      <c r="M18" s="6"/>
      <c r="P18" s="6"/>
    </row>
    <row r="19" spans="1:16" x14ac:dyDescent="0.2">
      <c r="A19" s="2">
        <v>41944</v>
      </c>
      <c r="B19">
        <v>32.5</v>
      </c>
      <c r="C19">
        <v>1</v>
      </c>
      <c r="D19">
        <v>0</v>
      </c>
      <c r="E19">
        <f t="shared" si="0"/>
        <v>33.5</v>
      </c>
      <c r="F19" s="5">
        <f t="shared" si="1"/>
        <v>1</v>
      </c>
      <c r="G19" s="3">
        <f t="shared" si="2"/>
        <v>0</v>
      </c>
      <c r="H19" s="3">
        <f>(D9+D10+D11+D12+D13+D14+D15+D16+D17+D18+D19)/(($B$9+E19)/2)</f>
        <v>0.38805970149253732</v>
      </c>
      <c r="I19" s="3">
        <f>(D15+D16+D17+D18+D19)/(($B$15+E19)/2)</f>
        <v>0.15384615384615385</v>
      </c>
      <c r="J19" s="3">
        <f t="shared" si="3"/>
        <v>0.39393939393939392</v>
      </c>
      <c r="K19" s="3">
        <f t="shared" si="4"/>
        <v>0.15151515151515152</v>
      </c>
      <c r="L19">
        <v>0</v>
      </c>
      <c r="M19" s="6"/>
    </row>
    <row r="20" spans="1:16" x14ac:dyDescent="0.2">
      <c r="A20" s="2">
        <v>41974</v>
      </c>
      <c r="B20">
        <v>33.5</v>
      </c>
      <c r="C20">
        <v>0</v>
      </c>
      <c r="D20">
        <v>5</v>
      </c>
      <c r="E20">
        <f t="shared" si="0"/>
        <v>28.5</v>
      </c>
      <c r="F20" s="5">
        <f t="shared" si="1"/>
        <v>-5</v>
      </c>
      <c r="G20" s="3">
        <f t="shared" si="2"/>
        <v>0.16129032258064516</v>
      </c>
      <c r="H20" s="3">
        <f>(D9+D10+D11+D12+D13+D14+D15+D16+D17+D18+D19+D20)/(($B$9+E20)/2)</f>
        <v>0.58064516129032262</v>
      </c>
      <c r="I20" s="3">
        <f>(D15+D16+D17+D18+D19+D20)/(($B$15+E20)/2)</f>
        <v>0.33333333333333331</v>
      </c>
      <c r="J20" s="3">
        <f t="shared" si="3"/>
        <v>0.58064516129032262</v>
      </c>
      <c r="K20" s="3">
        <f t="shared" si="4"/>
        <v>0.32258064516129031</v>
      </c>
      <c r="L20">
        <v>5</v>
      </c>
      <c r="M20" s="6"/>
    </row>
    <row r="21" spans="1:16" x14ac:dyDescent="0.2">
      <c r="A21" s="2">
        <v>42005</v>
      </c>
      <c r="B21">
        <v>28.5</v>
      </c>
      <c r="C21">
        <v>3.5</v>
      </c>
      <c r="D21">
        <v>0</v>
      </c>
      <c r="E21">
        <f t="shared" si="0"/>
        <v>32</v>
      </c>
      <c r="F21" s="5">
        <f t="shared" si="1"/>
        <v>3.5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0.31496062992125984</v>
      </c>
      <c r="J21" s="3">
        <f t="shared" si="3"/>
        <v>0.49612403100775193</v>
      </c>
      <c r="K21" s="3">
        <f t="shared" ref="K21:K50" si="5">((L10-O10)+(L11-O11)+(L12-O12)+(L13-O13)+(L14-O14)+(L15-O15)+(L16-O16)+(L17-O17)+(L18-O18)+(L19-O19)+(L20-O20)+(L21-O21))/((B10+E21)/2)</f>
        <v>0.31007751937984496</v>
      </c>
      <c r="L21">
        <v>0</v>
      </c>
      <c r="M21" s="6"/>
    </row>
    <row r="22" spans="1:16" x14ac:dyDescent="0.2">
      <c r="A22" s="2">
        <v>42036</v>
      </c>
      <c r="B22">
        <v>32</v>
      </c>
      <c r="C22">
        <v>2</v>
      </c>
      <c r="D22">
        <v>1</v>
      </c>
      <c r="E22">
        <f t="shared" si="0"/>
        <v>33</v>
      </c>
      <c r="F22" s="5">
        <f t="shared" si="1"/>
        <v>1</v>
      </c>
      <c r="G22" s="3">
        <f t="shared" si="2"/>
        <v>3.0769230769230771E-2</v>
      </c>
      <c r="H22" s="3">
        <f>(D21+D22)/(($B$21+E22)/2)</f>
        <v>3.2520325203252036E-2</v>
      </c>
      <c r="I22" s="3">
        <f>(D15+D16+D17+D18+D19+D20+D21+D22)/(($B$15+E22)/2)</f>
        <v>0.34108527131782945</v>
      </c>
      <c r="J22" s="3">
        <f t="shared" si="3"/>
        <v>0.48854961832061067</v>
      </c>
      <c r="K22" s="3">
        <f t="shared" si="5"/>
        <v>0.33587786259541985</v>
      </c>
      <c r="L22">
        <v>1</v>
      </c>
      <c r="M22" s="6"/>
      <c r="P22" s="6"/>
    </row>
    <row r="23" spans="1:16" x14ac:dyDescent="0.2">
      <c r="A23" s="2">
        <v>42064</v>
      </c>
      <c r="B23">
        <v>33</v>
      </c>
      <c r="C23">
        <v>1</v>
      </c>
      <c r="D23">
        <v>2</v>
      </c>
      <c r="E23">
        <f t="shared" si="0"/>
        <v>32</v>
      </c>
      <c r="F23" s="5">
        <f t="shared" si="1"/>
        <v>-1</v>
      </c>
      <c r="G23" s="3">
        <f t="shared" si="2"/>
        <v>6.1538461538461542E-2</v>
      </c>
      <c r="H23" s="3">
        <f>(D21+D22+D23)/(($B$21+E23)/2)</f>
        <v>9.9173553719008267E-2</v>
      </c>
      <c r="I23" s="3">
        <f>(D15+D16+D17+D18+D19+D20+D21+D22+D23)/(($B$15+E23)/2)</f>
        <v>0.40944881889763779</v>
      </c>
      <c r="J23" s="3">
        <f t="shared" si="3"/>
        <v>0.54961832061068705</v>
      </c>
      <c r="K23" s="3">
        <f t="shared" si="5"/>
        <v>0.39694656488549618</v>
      </c>
      <c r="L23">
        <v>2</v>
      </c>
      <c r="M23" s="6"/>
      <c r="P23" s="6"/>
    </row>
    <row r="24" spans="1:16" x14ac:dyDescent="0.2">
      <c r="A24" s="2">
        <v>42095</v>
      </c>
      <c r="B24">
        <v>32</v>
      </c>
      <c r="C24">
        <v>2</v>
      </c>
      <c r="D24">
        <v>2</v>
      </c>
      <c r="E24">
        <f t="shared" si="0"/>
        <v>32</v>
      </c>
      <c r="F24" s="5">
        <f t="shared" si="1"/>
        <v>0</v>
      </c>
      <c r="G24" s="3">
        <f t="shared" si="2"/>
        <v>6.25E-2</v>
      </c>
      <c r="H24" s="3">
        <f>(D21+D22+D23+D24)/(($B$21+E24)/2)</f>
        <v>0.16528925619834711</v>
      </c>
      <c r="I24" s="3">
        <f>(D15+D16+D17+D18+D19+D20+D21+D22+D23+D24)/(($B$15+E24)/2)</f>
        <v>0.47244094488188976</v>
      </c>
      <c r="J24" s="3">
        <f t="shared" si="3"/>
        <v>0.52032520325203258</v>
      </c>
      <c r="K24" s="3">
        <f t="shared" si="5"/>
        <v>0.48780487804878048</v>
      </c>
      <c r="L24">
        <v>2</v>
      </c>
      <c r="M24" s="6"/>
      <c r="P24" s="6"/>
    </row>
    <row r="25" spans="1:16" x14ac:dyDescent="0.2">
      <c r="A25" s="2">
        <v>42125</v>
      </c>
      <c r="B25">
        <v>32</v>
      </c>
      <c r="C25">
        <v>2</v>
      </c>
      <c r="D25">
        <v>2</v>
      </c>
      <c r="E25">
        <f t="shared" si="0"/>
        <v>32</v>
      </c>
      <c r="F25" s="5">
        <f t="shared" si="1"/>
        <v>0</v>
      </c>
      <c r="G25" s="3">
        <f t="shared" si="2"/>
        <v>6.25E-2</v>
      </c>
      <c r="H25" s="3">
        <f>(D21+D22+D23+D24+D25)/(($B$21+E25)/2)</f>
        <v>0.23140495867768596</v>
      </c>
      <c r="I25" s="3">
        <f>(D15+D16+D17+D18+D19+D20+D21+D22+D23+D24+D25)/(($B$15+E25)/2)</f>
        <v>0.53543307086614178</v>
      </c>
      <c r="J25" s="3">
        <f t="shared" si="3"/>
        <v>0.54400000000000004</v>
      </c>
      <c r="K25" s="3">
        <f t="shared" si="5"/>
        <v>0.54400000000000004</v>
      </c>
      <c r="L25">
        <v>2</v>
      </c>
      <c r="M25" s="6"/>
      <c r="P25" s="6"/>
    </row>
    <row r="26" spans="1:16" x14ac:dyDescent="0.2">
      <c r="A26" s="2">
        <v>42156</v>
      </c>
      <c r="B26">
        <v>32</v>
      </c>
      <c r="C26">
        <v>1</v>
      </c>
      <c r="D26">
        <v>0</v>
      </c>
      <c r="E26">
        <f t="shared" si="0"/>
        <v>33</v>
      </c>
      <c r="F26" s="5">
        <f t="shared" si="1"/>
        <v>1</v>
      </c>
      <c r="G26" s="3">
        <f t="shared" si="2"/>
        <v>0</v>
      </c>
      <c r="H26" s="3">
        <f>(D21+D22+D23+D24+D25+D26)/(($B$21+E26)/2)</f>
        <v>0.22764227642276422</v>
      </c>
      <c r="I26" s="3">
        <f>(D15+D16+D17+D18+D19+D20+D21+D22+D23+D24+D25+D26)/(($B$15+E26)/2)</f>
        <v>0.52713178294573648</v>
      </c>
      <c r="J26" s="3">
        <f t="shared" si="3"/>
        <v>0.52713178294573648</v>
      </c>
      <c r="K26" s="3">
        <f t="shared" si="5"/>
        <v>0.52713178294573648</v>
      </c>
      <c r="L26">
        <v>0</v>
      </c>
      <c r="M26" s="6"/>
    </row>
    <row r="27" spans="1:16" x14ac:dyDescent="0.2">
      <c r="A27" s="2">
        <v>42186</v>
      </c>
      <c r="B27">
        <v>32</v>
      </c>
      <c r="C27">
        <v>4</v>
      </c>
      <c r="D27">
        <v>3</v>
      </c>
      <c r="E27">
        <f t="shared" si="0"/>
        <v>33</v>
      </c>
      <c r="F27" s="5">
        <f t="shared" si="1"/>
        <v>1</v>
      </c>
      <c r="G27" s="3">
        <f t="shared" si="2"/>
        <v>9.2307692307692313E-2</v>
      </c>
      <c r="H27" s="3">
        <f>(D21+D22+D23+D24+D25+D26+D27)/(($B$21+E27)/2)</f>
        <v>0.32520325203252032</v>
      </c>
      <c r="I27" s="3">
        <f>D27/(($B$27+E27)/2)</f>
        <v>9.2307692307692313E-2</v>
      </c>
      <c r="J27" s="3">
        <f t="shared" si="3"/>
        <v>0.5714285714285714</v>
      </c>
      <c r="K27" s="3">
        <f t="shared" si="5"/>
        <v>0.54135338345864659</v>
      </c>
      <c r="L27">
        <v>2</v>
      </c>
      <c r="M27" s="6">
        <v>1</v>
      </c>
      <c r="P27" s="6"/>
    </row>
    <row r="28" spans="1:16" x14ac:dyDescent="0.2">
      <c r="A28" s="2">
        <v>42217</v>
      </c>
      <c r="B28">
        <v>33</v>
      </c>
      <c r="C28">
        <v>3</v>
      </c>
      <c r="D28">
        <v>0</v>
      </c>
      <c r="E28">
        <f t="shared" si="0"/>
        <v>36</v>
      </c>
      <c r="F28" s="5">
        <f t="shared" si="1"/>
        <v>3</v>
      </c>
      <c r="G28" s="3">
        <f t="shared" si="2"/>
        <v>0</v>
      </c>
      <c r="H28" s="3">
        <f>(D21+D22+D23+D24+D25+D26+D27+D28)/(($B$21+E28)/2)</f>
        <v>0.31007751937984496</v>
      </c>
      <c r="I28" s="3">
        <f>(D27+D28)/(($B$27+E28)/2)</f>
        <v>8.8235294117647065E-2</v>
      </c>
      <c r="J28" s="3">
        <f t="shared" si="3"/>
        <v>0.51798561151079137</v>
      </c>
      <c r="K28" s="3">
        <f t="shared" si="5"/>
        <v>0.48920863309352519</v>
      </c>
      <c r="L28">
        <v>0</v>
      </c>
      <c r="M28" s="6"/>
    </row>
    <row r="29" spans="1:16" x14ac:dyDescent="0.2">
      <c r="A29" s="2">
        <v>42248</v>
      </c>
      <c r="B29">
        <v>36</v>
      </c>
      <c r="C29">
        <v>1</v>
      </c>
      <c r="D29">
        <v>2</v>
      </c>
      <c r="E29">
        <f t="shared" si="0"/>
        <v>35</v>
      </c>
      <c r="F29" s="5">
        <f t="shared" si="1"/>
        <v>-1</v>
      </c>
      <c r="G29" s="3">
        <f t="shared" si="2"/>
        <v>5.6338028169014086E-2</v>
      </c>
      <c r="H29" s="3">
        <f>(D21+D22+D23+D24+D25+D26+D27+D28+D29)/(($B$21+E29)/2)</f>
        <v>0.37795275590551181</v>
      </c>
      <c r="I29" s="3">
        <f>(D27+D28+D29)/(($B$27+E29)/2)</f>
        <v>0.14925373134328357</v>
      </c>
      <c r="J29" s="3">
        <f t="shared" si="3"/>
        <v>0.55474452554744524</v>
      </c>
      <c r="K29" s="3">
        <f t="shared" si="5"/>
        <v>0.52554744525547448</v>
      </c>
      <c r="L29">
        <v>2</v>
      </c>
      <c r="M29" s="6"/>
      <c r="P29" s="6"/>
    </row>
    <row r="30" spans="1:16" x14ac:dyDescent="0.2">
      <c r="A30" s="2">
        <v>42278</v>
      </c>
      <c r="B30">
        <v>35</v>
      </c>
      <c r="C30">
        <v>0</v>
      </c>
      <c r="D30">
        <v>6</v>
      </c>
      <c r="E30">
        <f t="shared" si="0"/>
        <v>29</v>
      </c>
      <c r="F30" s="5">
        <f t="shared" si="1"/>
        <v>-6</v>
      </c>
      <c r="G30" s="3">
        <f t="shared" si="2"/>
        <v>0.1875</v>
      </c>
      <c r="H30" s="3">
        <f>(D21+D22+D23+D24+D25+D26+D27+D28+D29+D30)/(($B$21+E30)/2)</f>
        <v>0.62608695652173918</v>
      </c>
      <c r="I30" s="3">
        <f>(D27+D28+D29+D30)/(($B$27+E30)/2)</f>
        <v>0.36065573770491804</v>
      </c>
      <c r="J30" s="3">
        <f t="shared" si="3"/>
        <v>0.74796747967479671</v>
      </c>
      <c r="K30" s="3">
        <f t="shared" si="5"/>
        <v>0.68292682926829273</v>
      </c>
      <c r="L30">
        <v>5</v>
      </c>
      <c r="M30" s="6">
        <v>1</v>
      </c>
      <c r="P30" s="6"/>
    </row>
    <row r="31" spans="1:16" x14ac:dyDescent="0.2">
      <c r="A31" s="2">
        <v>42309</v>
      </c>
      <c r="B31">
        <v>29</v>
      </c>
      <c r="C31">
        <v>2</v>
      </c>
      <c r="D31">
        <v>1</v>
      </c>
      <c r="E31">
        <f t="shared" si="0"/>
        <v>30</v>
      </c>
      <c r="F31" s="5">
        <f t="shared" si="1"/>
        <v>1</v>
      </c>
      <c r="G31" s="3">
        <f t="shared" si="2"/>
        <v>3.3898305084745763E-2</v>
      </c>
      <c r="H31" s="3">
        <f>(D21+D22+D23+D24+D25+D26+D27+D28+D29+D30+D31)/(($B$21+E31)/2)</f>
        <v>0.6495726495726496</v>
      </c>
      <c r="I31" s="3">
        <f>(D27+D28+D29+D30+D31)/(($B$27+E31)/2)</f>
        <v>0.38709677419354838</v>
      </c>
      <c r="J31" s="3">
        <f t="shared" si="3"/>
        <v>0.75590551181102361</v>
      </c>
      <c r="K31" s="3">
        <f t="shared" si="5"/>
        <v>0.69291338582677164</v>
      </c>
      <c r="L31">
        <v>1</v>
      </c>
      <c r="M31" s="6"/>
      <c r="P31" s="6"/>
    </row>
    <row r="32" spans="1:16" x14ac:dyDescent="0.2">
      <c r="A32" s="2">
        <v>42339</v>
      </c>
      <c r="B32">
        <v>30</v>
      </c>
      <c r="C32">
        <v>0</v>
      </c>
      <c r="D32">
        <v>2</v>
      </c>
      <c r="E32">
        <f t="shared" si="0"/>
        <v>28</v>
      </c>
      <c r="F32" s="5">
        <f t="shared" si="1"/>
        <v>-2</v>
      </c>
      <c r="G32" s="3">
        <f t="shared" si="2"/>
        <v>6.8965517241379309E-2</v>
      </c>
      <c r="H32" s="3">
        <f>(D21+D22+D23+D24+D25+D26+D27+D28+D29+D30+D31+D32)/(($B$21+E32)/2)</f>
        <v>0.74336283185840712</v>
      </c>
      <c r="I32" s="3">
        <f>(D27+D28+D29+D30+D31+D32)/(($B$27+E32)/2)</f>
        <v>0.46666666666666667</v>
      </c>
      <c r="J32" s="3">
        <f t="shared" si="3"/>
        <v>0.74336283185840712</v>
      </c>
      <c r="K32" s="3">
        <f t="shared" si="5"/>
        <v>0.67256637168141598</v>
      </c>
      <c r="L32">
        <v>2</v>
      </c>
      <c r="M32" s="6"/>
      <c r="P32" s="6"/>
    </row>
    <row r="33" spans="1:16" x14ac:dyDescent="0.2">
      <c r="A33" s="2">
        <v>42370</v>
      </c>
      <c r="B33">
        <v>28</v>
      </c>
      <c r="C33">
        <v>1</v>
      </c>
      <c r="D33">
        <v>1</v>
      </c>
      <c r="E33">
        <f t="shared" si="0"/>
        <v>28</v>
      </c>
      <c r="F33" s="5">
        <f t="shared" si="1"/>
        <v>0</v>
      </c>
      <c r="G33" s="3">
        <f t="shared" si="2"/>
        <v>3.5714285714285712E-2</v>
      </c>
      <c r="H33" s="3">
        <f>(D33)/(($B$33+E33)/2)</f>
        <v>3.5714285714285712E-2</v>
      </c>
      <c r="I33" s="3">
        <f>(D27+D28+D29+D30+D31+D32+D33)/(($B$27+E33)/2)</f>
        <v>0.5</v>
      </c>
      <c r="J33" s="3">
        <f t="shared" si="3"/>
        <v>0.73333333333333328</v>
      </c>
      <c r="K33" s="3">
        <f t="shared" si="5"/>
        <v>0.66666666666666663</v>
      </c>
      <c r="L33">
        <v>1</v>
      </c>
      <c r="M33" s="6"/>
      <c r="P33" s="6"/>
    </row>
    <row r="34" spans="1:16" x14ac:dyDescent="0.2">
      <c r="A34" s="2">
        <v>42401</v>
      </c>
      <c r="B34">
        <v>28</v>
      </c>
      <c r="C34">
        <v>5</v>
      </c>
      <c r="D34">
        <v>2</v>
      </c>
      <c r="E34">
        <f t="shared" si="0"/>
        <v>31</v>
      </c>
      <c r="F34" s="5">
        <f t="shared" si="1"/>
        <v>3</v>
      </c>
      <c r="G34" s="3">
        <f t="shared" si="2"/>
        <v>6.7796610169491525E-2</v>
      </c>
      <c r="H34" s="3">
        <f>(D33+D34)/(($B$33+E34)/2)</f>
        <v>0.10169491525423729</v>
      </c>
      <c r="I34" s="3">
        <f>(D27+D28+D29+D30+D31+D32+D33+D34)/(($B$27+E34)/2)</f>
        <v>0.53968253968253965</v>
      </c>
      <c r="J34" s="3">
        <f t="shared" si="3"/>
        <v>0.71875</v>
      </c>
      <c r="K34" s="3">
        <f t="shared" si="5"/>
        <v>0.65625</v>
      </c>
      <c r="L34">
        <v>2</v>
      </c>
      <c r="M34" s="6"/>
      <c r="P34" s="6"/>
    </row>
    <row r="35" spans="1:16" x14ac:dyDescent="0.2">
      <c r="A35" s="2">
        <v>42430</v>
      </c>
      <c r="B35">
        <v>31</v>
      </c>
      <c r="C35">
        <v>1</v>
      </c>
      <c r="D35">
        <v>3</v>
      </c>
      <c r="E35">
        <f t="shared" si="0"/>
        <v>29</v>
      </c>
      <c r="F35" s="5">
        <f t="shared" si="1"/>
        <v>-2</v>
      </c>
      <c r="G35" s="3">
        <f t="shared" si="2"/>
        <v>0.1</v>
      </c>
      <c r="H35" s="3">
        <f>(D33+D34+D35)/(($B$33+E35)/2)</f>
        <v>0.21052631578947367</v>
      </c>
      <c r="I35" s="3">
        <f>(D27+D28+D29+D30+D31+D32+D33+D34+D35)/(($B$27+E35)/2)</f>
        <v>0.65573770491803274</v>
      </c>
      <c r="J35" s="3">
        <f t="shared" si="3"/>
        <v>0.78688524590163933</v>
      </c>
      <c r="K35" s="3">
        <f t="shared" si="5"/>
        <v>0.72131147540983609</v>
      </c>
      <c r="L35">
        <v>3</v>
      </c>
      <c r="M35" s="6"/>
      <c r="P35" s="6"/>
    </row>
    <row r="36" spans="1:16" x14ac:dyDescent="0.2">
      <c r="A36" s="2">
        <v>42461</v>
      </c>
      <c r="B36">
        <v>29</v>
      </c>
      <c r="C36">
        <v>2</v>
      </c>
      <c r="D36">
        <v>1</v>
      </c>
      <c r="E36">
        <f t="shared" ref="E36:E86" si="6">B36+C36-D36</f>
        <v>30</v>
      </c>
      <c r="F36" s="5">
        <f t="shared" ref="F36:F86" si="7">C36-D36</f>
        <v>1</v>
      </c>
      <c r="G36" s="3">
        <f t="shared" ref="G36:G86" si="8">D36/((B36+E36)/2)</f>
        <v>3.3898305084745763E-2</v>
      </c>
      <c r="H36" s="3">
        <f>(D33+D34+D35+D36)/(($B$33+E36)/2)</f>
        <v>0.2413793103448276</v>
      </c>
      <c r="I36" s="3">
        <f>(D27+D28+D29+D30+D31+D32+D33+D34+D35+D36)/(($B$27+E36)/2)</f>
        <v>0.67741935483870963</v>
      </c>
      <c r="J36" s="3">
        <f>(D25+D26+D27+D28+D29+D30+D31+D32+D33+D34+D35+D36)/((B25+E36)/2)</f>
        <v>0.74193548387096775</v>
      </c>
      <c r="K36" s="3">
        <f t="shared" si="5"/>
        <v>0.67741935483870963</v>
      </c>
      <c r="L36">
        <v>1</v>
      </c>
      <c r="P36" s="6"/>
    </row>
    <row r="37" spans="1:16" x14ac:dyDescent="0.2">
      <c r="A37" s="2">
        <v>42491</v>
      </c>
      <c r="B37">
        <v>30</v>
      </c>
      <c r="C37">
        <v>5</v>
      </c>
      <c r="D37">
        <v>2</v>
      </c>
      <c r="E37">
        <f t="shared" si="6"/>
        <v>33</v>
      </c>
      <c r="F37" s="5">
        <f t="shared" si="7"/>
        <v>3</v>
      </c>
      <c r="G37" s="3">
        <f t="shared" si="8"/>
        <v>6.3492063492063489E-2</v>
      </c>
      <c r="H37" s="3">
        <f>(D33+D34+D35+D36+D37)/(($B$33+E37)/2)</f>
        <v>0.29508196721311475</v>
      </c>
      <c r="I37" s="3">
        <f>(D27+D28+D29+D30+D31+D32+D33+D34+D35+D36+D37)/(($B$27+E37)/2)</f>
        <v>0.70769230769230773</v>
      </c>
      <c r="J37" s="3">
        <f>(D26+D27+D28+D29+D30+D31+D32+D33+D34+D35+D36+D37)/((B26+E37)/2)</f>
        <v>0.70769230769230773</v>
      </c>
      <c r="K37" s="3">
        <f t="shared" si="5"/>
        <v>0.61538461538461542</v>
      </c>
      <c r="L37">
        <v>1</v>
      </c>
      <c r="M37">
        <v>1</v>
      </c>
      <c r="P37" s="6"/>
    </row>
    <row r="38" spans="1:16" x14ac:dyDescent="0.2">
      <c r="A38" s="2">
        <v>42522</v>
      </c>
      <c r="B38">
        <v>33</v>
      </c>
      <c r="C38">
        <v>6</v>
      </c>
      <c r="D38">
        <v>5</v>
      </c>
      <c r="E38">
        <f t="shared" si="6"/>
        <v>34</v>
      </c>
      <c r="F38" s="5">
        <f t="shared" si="7"/>
        <v>1</v>
      </c>
      <c r="G38" s="3">
        <f t="shared" si="8"/>
        <v>0.14925373134328357</v>
      </c>
      <c r="H38" s="3">
        <f>(D33+D34+D35+D36+D37+D38)/(($B$33+E38)/2)</f>
        <v>0.45161290322580644</v>
      </c>
      <c r="I38" s="3">
        <f>(D27+D28+D29+D30+D31+D32+D33+D34+D35+D36+D37+D38)/(($B$27+E38)/2)</f>
        <v>0.84848484848484851</v>
      </c>
      <c r="J38" s="3">
        <f>(D27+D28+D29+D30+D31+D32+D33+D34+D35+D36+D37+D38)/((B27+E38)/2)</f>
        <v>0.84848484848484851</v>
      </c>
      <c r="K38" s="3">
        <f t="shared" si="5"/>
        <v>0.72727272727272729</v>
      </c>
      <c r="L38">
        <v>4</v>
      </c>
      <c r="M38">
        <v>1</v>
      </c>
      <c r="P38" s="6"/>
    </row>
    <row r="39" spans="1:16" x14ac:dyDescent="0.2">
      <c r="A39" s="2">
        <v>42552</v>
      </c>
      <c r="B39">
        <v>34</v>
      </c>
      <c r="C39">
        <v>4</v>
      </c>
      <c r="D39">
        <v>2</v>
      </c>
      <c r="E39">
        <f t="shared" si="6"/>
        <v>36</v>
      </c>
      <c r="F39" s="5">
        <f t="shared" si="7"/>
        <v>2</v>
      </c>
      <c r="G39" s="3">
        <f t="shared" si="8"/>
        <v>5.7142857142857141E-2</v>
      </c>
      <c r="H39" s="3">
        <f>(D33+D34+D35+D36+D37+D38+D39)/(($B$33+E39)/2)</f>
        <v>0.5</v>
      </c>
      <c r="I39" s="3">
        <f>D39/(($B$39+E39)/2)</f>
        <v>5.7142857142857141E-2</v>
      </c>
      <c r="J39" s="3">
        <f t="shared" ref="J39:J53" si="9">(D28+D29+D30+D31+D32+D33+D34+D35+D36+D37+D38+D39)/((B28+E39)/2)</f>
        <v>0.78260869565217395</v>
      </c>
      <c r="K39" s="3">
        <f t="shared" si="5"/>
        <v>0.69565217391304346</v>
      </c>
      <c r="L39">
        <v>2</v>
      </c>
      <c r="P39" s="6"/>
    </row>
    <row r="40" spans="1:16" x14ac:dyDescent="0.2">
      <c r="A40" s="2">
        <v>42583</v>
      </c>
      <c r="B40">
        <v>36</v>
      </c>
      <c r="C40">
        <v>2</v>
      </c>
      <c r="D40">
        <v>1</v>
      </c>
      <c r="E40">
        <f t="shared" si="6"/>
        <v>37</v>
      </c>
      <c r="F40" s="5">
        <f t="shared" si="7"/>
        <v>1</v>
      </c>
      <c r="G40" s="3">
        <f t="shared" si="8"/>
        <v>2.7397260273972601E-2</v>
      </c>
      <c r="H40" s="3">
        <f>(D33+D34+D35+D36+D37+D38+D39+D40)/(($B$33+E40)/2)</f>
        <v>0.52307692307692311</v>
      </c>
      <c r="I40" s="3">
        <f>(D39+D40)/(($B$39+E40)/2)</f>
        <v>8.4507042253521125E-2</v>
      </c>
      <c r="J40" s="3">
        <f t="shared" si="9"/>
        <v>0.76712328767123283</v>
      </c>
      <c r="K40" s="3">
        <f t="shared" si="5"/>
        <v>0.68493150684931503</v>
      </c>
      <c r="L40">
        <v>1</v>
      </c>
      <c r="P40" s="6"/>
    </row>
    <row r="41" spans="1:16" x14ac:dyDescent="0.2">
      <c r="A41" s="2">
        <v>42614</v>
      </c>
      <c r="B41">
        <v>37</v>
      </c>
      <c r="C41">
        <v>0</v>
      </c>
      <c r="D41">
        <v>3</v>
      </c>
      <c r="E41">
        <f t="shared" si="6"/>
        <v>34</v>
      </c>
      <c r="F41" s="5">
        <f t="shared" si="7"/>
        <v>-3</v>
      </c>
      <c r="G41" s="3">
        <f t="shared" si="8"/>
        <v>8.4507042253521125E-2</v>
      </c>
      <c r="H41" s="3">
        <f>(D33+D34+D35+D36+D37+D38+D39+D40+D41)/(($B$33+E41)/2)</f>
        <v>0.64516129032258063</v>
      </c>
      <c r="I41" s="3">
        <f>(D39+D40+D41)/(($B$39+E41)/2)</f>
        <v>0.17647058823529413</v>
      </c>
      <c r="J41" s="3">
        <f t="shared" si="9"/>
        <v>0.84057971014492749</v>
      </c>
      <c r="K41" s="3">
        <f t="shared" si="5"/>
        <v>0.75362318840579712</v>
      </c>
      <c r="L41">
        <v>3</v>
      </c>
      <c r="P41" s="6"/>
    </row>
    <row r="42" spans="1:16" x14ac:dyDescent="0.2">
      <c r="A42" s="2">
        <v>42644</v>
      </c>
      <c r="B42">
        <v>34</v>
      </c>
      <c r="C42">
        <v>2</v>
      </c>
      <c r="D42">
        <v>1</v>
      </c>
      <c r="E42">
        <f t="shared" si="6"/>
        <v>35</v>
      </c>
      <c r="F42" s="5">
        <f t="shared" si="7"/>
        <v>1</v>
      </c>
      <c r="G42" s="3">
        <f t="shared" si="8"/>
        <v>2.8985507246376812E-2</v>
      </c>
      <c r="H42" s="3">
        <f>(D33+D34+D35+D36+D37+D38+D39+D40+D41+D42)/(($B$33+E42)/2)</f>
        <v>0.66666666666666663</v>
      </c>
      <c r="I42" s="3">
        <f>(D39+D40+D41+D42)/(($B$39+E42)/2)</f>
        <v>0.20289855072463769</v>
      </c>
      <c r="J42" s="3">
        <f t="shared" si="9"/>
        <v>0.75</v>
      </c>
      <c r="K42" s="3">
        <f t="shared" si="5"/>
        <v>0.6875</v>
      </c>
      <c r="L42">
        <v>1</v>
      </c>
      <c r="P42" s="6"/>
    </row>
    <row r="43" spans="1:16" x14ac:dyDescent="0.2">
      <c r="A43" s="2">
        <v>42675</v>
      </c>
      <c r="B43">
        <v>35</v>
      </c>
      <c r="C43">
        <v>0</v>
      </c>
      <c r="D43">
        <v>3</v>
      </c>
      <c r="E43">
        <f t="shared" si="6"/>
        <v>32</v>
      </c>
      <c r="F43" s="5">
        <f t="shared" si="7"/>
        <v>-3</v>
      </c>
      <c r="G43" s="3">
        <f t="shared" si="8"/>
        <v>8.9552238805970144E-2</v>
      </c>
      <c r="H43" s="3">
        <f>(D33+D34+D35+D36+D37+D38+D39+D40+D41+D42+D43)/(($B$33+E43)/2)</f>
        <v>0.8</v>
      </c>
      <c r="I43" s="3">
        <f>(D39+D40+D41+D42+D43)/(($B$39+E43)/2)</f>
        <v>0.30303030303030304</v>
      </c>
      <c r="J43" s="3">
        <f t="shared" si="9"/>
        <v>0.83870967741935487</v>
      </c>
      <c r="K43" s="3">
        <f t="shared" si="5"/>
        <v>0.70967741935483875</v>
      </c>
      <c r="L43">
        <v>1</v>
      </c>
      <c r="M43">
        <v>2</v>
      </c>
      <c r="P43" s="6"/>
    </row>
    <row r="44" spans="1:16" x14ac:dyDescent="0.2">
      <c r="A44" s="2">
        <v>42705</v>
      </c>
      <c r="B44">
        <v>32</v>
      </c>
      <c r="C44">
        <v>0</v>
      </c>
      <c r="D44">
        <v>1</v>
      </c>
      <c r="E44">
        <f t="shared" si="6"/>
        <v>31</v>
      </c>
      <c r="F44" s="5">
        <f t="shared" si="7"/>
        <v>-1</v>
      </c>
      <c r="G44" s="3">
        <f t="shared" si="8"/>
        <v>3.1746031746031744E-2</v>
      </c>
      <c r="H44" s="3">
        <f>(D33+D34+D35+D36+D37+D38+D39+D40+D41+D42+D43+D44)/(($B$33+E44)/2)</f>
        <v>0.84745762711864403</v>
      </c>
      <c r="I44" s="3">
        <f>(D39+D40+D41+D42+D43+D44)/(($B$39+E44)/2)</f>
        <v>0.33846153846153848</v>
      </c>
      <c r="J44" s="3">
        <f t="shared" si="9"/>
        <v>0.84745762711864403</v>
      </c>
      <c r="K44" s="3">
        <f t="shared" si="5"/>
        <v>0.71186440677966101</v>
      </c>
      <c r="L44">
        <v>1</v>
      </c>
      <c r="P44" s="6"/>
    </row>
    <row r="45" spans="1:16" x14ac:dyDescent="0.2">
      <c r="A45" s="2">
        <v>42736</v>
      </c>
      <c r="B45">
        <v>31</v>
      </c>
      <c r="C45">
        <v>4</v>
      </c>
      <c r="D45">
        <v>0</v>
      </c>
      <c r="E45">
        <f t="shared" si="6"/>
        <v>35</v>
      </c>
      <c r="F45" s="5">
        <f t="shared" si="7"/>
        <v>4</v>
      </c>
      <c r="G45" s="3">
        <f t="shared" si="8"/>
        <v>0</v>
      </c>
      <c r="H45" s="3">
        <f>(D45)/(($B$45+E45)/2)</f>
        <v>0</v>
      </c>
      <c r="I45" s="3">
        <f>(D39+D40+D41+D42+D43+D44+D45)/(($B$39+E45)/2)</f>
        <v>0.3188405797101449</v>
      </c>
      <c r="J45" s="3">
        <f t="shared" si="9"/>
        <v>0.76190476190476186</v>
      </c>
      <c r="K45" s="3">
        <f t="shared" si="5"/>
        <v>0.63492063492063489</v>
      </c>
      <c r="L45">
        <v>0</v>
      </c>
    </row>
    <row r="46" spans="1:16" x14ac:dyDescent="0.2">
      <c r="A46" s="2">
        <v>42767</v>
      </c>
      <c r="B46">
        <v>35</v>
      </c>
      <c r="C46">
        <v>0</v>
      </c>
      <c r="D46">
        <v>1</v>
      </c>
      <c r="E46">
        <f t="shared" si="6"/>
        <v>34</v>
      </c>
      <c r="F46" s="5">
        <f t="shared" si="7"/>
        <v>-1</v>
      </c>
      <c r="G46" s="3">
        <f t="shared" si="8"/>
        <v>2.8985507246376812E-2</v>
      </c>
      <c r="H46" s="3">
        <f>(D45+D46)/(($B$45+E46)/2)</f>
        <v>3.0769230769230771E-2</v>
      </c>
      <c r="I46" s="3">
        <f>(D39+D40+D41+D42+D43+D44+D45+D46)/(($B$39+E46)/2)</f>
        <v>0.35294117647058826</v>
      </c>
      <c r="J46" s="3">
        <f t="shared" si="9"/>
        <v>0.70769230769230773</v>
      </c>
      <c r="K46" s="3">
        <f t="shared" si="5"/>
        <v>0.58461538461538465</v>
      </c>
      <c r="L46">
        <v>1</v>
      </c>
      <c r="P46" s="6"/>
    </row>
    <row r="47" spans="1:16" x14ac:dyDescent="0.2">
      <c r="A47" s="2">
        <v>42795</v>
      </c>
      <c r="B47">
        <v>34</v>
      </c>
      <c r="C47">
        <v>2</v>
      </c>
      <c r="D47">
        <v>4</v>
      </c>
      <c r="E47">
        <f t="shared" si="6"/>
        <v>32</v>
      </c>
      <c r="F47" s="5">
        <f t="shared" si="7"/>
        <v>-2</v>
      </c>
      <c r="G47" s="3">
        <f t="shared" si="8"/>
        <v>0.12121212121212122</v>
      </c>
      <c r="H47" s="3">
        <f>(D45+D46+D47)/(($B$45+E47)/2)</f>
        <v>0.15873015873015872</v>
      </c>
      <c r="I47" s="3">
        <f>(D39+D40+D41+D42+D43+D44+D45+D46+D47)/(($B$39+E47)/2)</f>
        <v>0.48484848484848486</v>
      </c>
      <c r="J47" s="3">
        <f t="shared" si="9"/>
        <v>0.78688524590163933</v>
      </c>
      <c r="K47" s="3">
        <f t="shared" si="5"/>
        <v>0.65573770491803274</v>
      </c>
      <c r="L47">
        <v>4</v>
      </c>
      <c r="P47" s="6"/>
    </row>
    <row r="48" spans="1:16" x14ac:dyDescent="0.2">
      <c r="A48" s="2">
        <v>42826</v>
      </c>
      <c r="B48">
        <v>32</v>
      </c>
      <c r="C48">
        <v>2</v>
      </c>
      <c r="D48">
        <v>2</v>
      </c>
      <c r="E48">
        <f t="shared" si="6"/>
        <v>32</v>
      </c>
      <c r="F48" s="5">
        <f t="shared" si="7"/>
        <v>0</v>
      </c>
      <c r="G48" s="3">
        <f t="shared" si="8"/>
        <v>6.25E-2</v>
      </c>
      <c r="H48" s="3">
        <f>(D45+D46+D47+D48)/(($B$45+E48)/2)</f>
        <v>0.22222222222222221</v>
      </c>
      <c r="I48" s="3">
        <f>(D39+D40+D41+D42+D43+D44+D45+D46+D47+D48)/(($B$39+E48)/2)</f>
        <v>0.54545454545454541</v>
      </c>
      <c r="J48" s="3">
        <f t="shared" si="9"/>
        <v>0.80645161290322576</v>
      </c>
      <c r="K48" s="3">
        <f t="shared" si="5"/>
        <v>0.67741935483870963</v>
      </c>
      <c r="L48">
        <v>2</v>
      </c>
      <c r="P48" s="6"/>
    </row>
    <row r="49" spans="1:16" x14ac:dyDescent="0.2">
      <c r="A49" s="2">
        <v>42856</v>
      </c>
      <c r="B49">
        <v>32</v>
      </c>
      <c r="C49">
        <v>1</v>
      </c>
      <c r="D49">
        <v>2</v>
      </c>
      <c r="E49">
        <f t="shared" si="6"/>
        <v>31</v>
      </c>
      <c r="F49" s="5">
        <f t="shared" si="7"/>
        <v>-1</v>
      </c>
      <c r="G49" s="3">
        <f t="shared" si="8"/>
        <v>6.3492063492063489E-2</v>
      </c>
      <c r="H49" s="3">
        <f>(D45+D46+D47+D48+D49)/(($B$45+E49)/2)</f>
        <v>0.29032258064516131</v>
      </c>
      <c r="I49" s="3">
        <f>(D39+D40+D41+D42+D43+D44+D45+D46+D47+D48+D49)/(($B$39+E49)/2)</f>
        <v>0.61538461538461542</v>
      </c>
      <c r="J49" s="3">
        <f t="shared" si="9"/>
        <v>0.78125</v>
      </c>
      <c r="K49" s="3">
        <f t="shared" si="5"/>
        <v>0.6875</v>
      </c>
      <c r="L49">
        <v>2</v>
      </c>
      <c r="P49" s="6"/>
    </row>
    <row r="50" spans="1:16" x14ac:dyDescent="0.2">
      <c r="A50" s="2">
        <v>42887</v>
      </c>
      <c r="B50">
        <v>31</v>
      </c>
      <c r="C50">
        <v>0</v>
      </c>
      <c r="D50">
        <v>2</v>
      </c>
      <c r="E50">
        <f t="shared" si="6"/>
        <v>29</v>
      </c>
      <c r="F50" s="5">
        <f t="shared" si="7"/>
        <v>-2</v>
      </c>
      <c r="G50" s="3">
        <f t="shared" si="8"/>
        <v>6.6666666666666666E-2</v>
      </c>
      <c r="H50" s="3">
        <f>(D45+D46+D47+D48+D49+D50)/(($B$45+E50)/2)</f>
        <v>0.36666666666666664</v>
      </c>
      <c r="I50" s="3">
        <f>(D39+D40+D41+D42+D43+D44+D45+D46+D47+D48+D49+D50)/(($B$39+E50)/2)</f>
        <v>0.69841269841269837</v>
      </c>
      <c r="J50" s="3">
        <f t="shared" si="9"/>
        <v>0.69841269841269837</v>
      </c>
      <c r="K50" s="3">
        <f t="shared" si="5"/>
        <v>0.63492063492063489</v>
      </c>
      <c r="L50">
        <v>2</v>
      </c>
      <c r="P50" s="6"/>
    </row>
    <row r="51" spans="1:16" x14ac:dyDescent="0.2">
      <c r="A51" s="2">
        <v>42917</v>
      </c>
      <c r="B51">
        <v>28</v>
      </c>
      <c r="C51">
        <v>4</v>
      </c>
      <c r="D51">
        <v>1</v>
      </c>
      <c r="E51">
        <f t="shared" si="6"/>
        <v>31</v>
      </c>
      <c r="F51" s="5">
        <f t="shared" si="7"/>
        <v>3</v>
      </c>
      <c r="G51" s="3">
        <f t="shared" si="8"/>
        <v>3.3898305084745763E-2</v>
      </c>
      <c r="H51" s="3">
        <f>(D45+D46+D47+D48+D49+D50+D51)/(($B$45+E51)/2)</f>
        <v>0.38709677419354838</v>
      </c>
      <c r="I51" s="3">
        <f>D51/(($B$51+E51)/2)</f>
        <v>3.3898305084745763E-2</v>
      </c>
      <c r="J51" s="3">
        <f t="shared" si="9"/>
        <v>0.62686567164179108</v>
      </c>
      <c r="K51" s="3">
        <f t="shared" ref="K51:K56" si="10">((L40-O40)+(L41-O41)+(L42-O42)+(L43-O43)+(L44-O44)+(L45-O45)+(L46-O46)+(L47-O47)+(L48-O48)+(L49-O49)+(L50-O50)+(L51-O51))/((B40+E51)/2)</f>
        <v>0.56716417910447758</v>
      </c>
      <c r="L51">
        <v>1</v>
      </c>
      <c r="P51" s="6"/>
    </row>
    <row r="52" spans="1:16" x14ac:dyDescent="0.2">
      <c r="A52" s="2">
        <v>42948</v>
      </c>
      <c r="B52">
        <v>31</v>
      </c>
      <c r="C52">
        <v>1</v>
      </c>
      <c r="D52">
        <v>2</v>
      </c>
      <c r="E52">
        <f t="shared" si="6"/>
        <v>30</v>
      </c>
      <c r="F52" s="5">
        <f t="shared" si="7"/>
        <v>-1</v>
      </c>
      <c r="G52" s="3">
        <f t="shared" si="8"/>
        <v>6.5573770491803282E-2</v>
      </c>
      <c r="H52" s="3">
        <f>(D45+D46+D47+D48+D49+D50+D51+D52)/(($B$45+E52)/2)</f>
        <v>0.45901639344262296</v>
      </c>
      <c r="I52" s="3">
        <f>(D51+D52)/(($B$51+E52)/2)</f>
        <v>0.10344827586206896</v>
      </c>
      <c r="J52" s="3">
        <f t="shared" si="9"/>
        <v>0.65671641791044777</v>
      </c>
      <c r="K52" s="3">
        <f t="shared" si="10"/>
        <v>0.56716417910447758</v>
      </c>
      <c r="L52">
        <v>1</v>
      </c>
      <c r="M52">
        <v>1</v>
      </c>
      <c r="P52" s="6"/>
    </row>
    <row r="53" spans="1:16" x14ac:dyDescent="0.2">
      <c r="A53" s="2">
        <v>42979</v>
      </c>
      <c r="B53">
        <v>30</v>
      </c>
      <c r="C53">
        <v>0</v>
      </c>
      <c r="D53">
        <v>1.5</v>
      </c>
      <c r="E53">
        <f t="shared" si="6"/>
        <v>28.5</v>
      </c>
      <c r="F53" s="5">
        <f t="shared" si="7"/>
        <v>-1.5</v>
      </c>
      <c r="G53" s="3">
        <f t="shared" si="8"/>
        <v>5.128205128205128E-2</v>
      </c>
      <c r="H53" s="3">
        <f>(D45+D46+D47+D48+D49+D50+D51+D52+D53)/(($B$45+E53)/2)</f>
        <v>0.52100840336134457</v>
      </c>
      <c r="I53" s="3">
        <f>(D51+D52+D53)/(($B$51+E53)/2)</f>
        <v>0.15929203539823009</v>
      </c>
      <c r="J53" s="3">
        <f t="shared" si="9"/>
        <v>0.65600000000000003</v>
      </c>
      <c r="K53" s="3">
        <f t="shared" si="10"/>
        <v>0.56000000000000005</v>
      </c>
      <c r="L53">
        <v>1.5</v>
      </c>
      <c r="P53" s="6"/>
    </row>
    <row r="54" spans="1:16" x14ac:dyDescent="0.2">
      <c r="A54" s="2">
        <v>43009</v>
      </c>
      <c r="B54">
        <v>28.5</v>
      </c>
      <c r="C54">
        <v>0</v>
      </c>
      <c r="D54">
        <v>2.5</v>
      </c>
      <c r="E54">
        <f t="shared" si="6"/>
        <v>26</v>
      </c>
      <c r="F54" s="5">
        <f t="shared" si="7"/>
        <v>-2.5</v>
      </c>
      <c r="G54" s="3">
        <f t="shared" si="8"/>
        <v>9.1743119266055051E-2</v>
      </c>
      <c r="H54" s="3">
        <f>(D45+D46+D47+D48+D49+D50+D51+D52+D53+D54)/(($B$45+E54)/2)</f>
        <v>0.63157894736842102</v>
      </c>
      <c r="I54" s="3">
        <f>(D51+D52+D53+D54)/(($B$51+E54)/2)</f>
        <v>0.25925925925925924</v>
      </c>
      <c r="J54" s="3">
        <f t="shared" ref="J54:J68" si="11">(D43+D44+D45+D46+D47+D48+D49+D50+D51+D52+D53+D54)/((B43+E54)/2)</f>
        <v>0.72131147540983609</v>
      </c>
      <c r="K54" s="3">
        <f t="shared" si="10"/>
        <v>0.62295081967213117</v>
      </c>
      <c r="L54">
        <v>2.5</v>
      </c>
      <c r="P54" s="6"/>
    </row>
    <row r="55" spans="1:16" x14ac:dyDescent="0.2">
      <c r="A55" s="2">
        <v>43040</v>
      </c>
      <c r="B55">
        <v>26</v>
      </c>
      <c r="C55">
        <v>1</v>
      </c>
      <c r="D55">
        <v>1</v>
      </c>
      <c r="E55">
        <f t="shared" si="6"/>
        <v>26</v>
      </c>
      <c r="F55" s="5">
        <f t="shared" si="7"/>
        <v>0</v>
      </c>
      <c r="G55" s="3">
        <f t="shared" si="8"/>
        <v>3.8461538461538464E-2</v>
      </c>
      <c r="H55" s="3">
        <f>(D45+D46+D47+D48+D49+D50+D51+D52+D53+D54+D55)/(($B$45+E55)/2)</f>
        <v>0.66666666666666663</v>
      </c>
      <c r="I55" s="3">
        <f>(D51+D52+D53+D54+D55)/(($B$51+E55)/2)</f>
        <v>0.29629629629629628</v>
      </c>
      <c r="J55" s="3">
        <f t="shared" si="11"/>
        <v>0.68965517241379315</v>
      </c>
      <c r="K55" s="3">
        <f t="shared" si="10"/>
        <v>0.65517241379310343</v>
      </c>
      <c r="L55">
        <v>1</v>
      </c>
      <c r="P55" s="6"/>
    </row>
    <row r="56" spans="1:16" x14ac:dyDescent="0.2">
      <c r="A56" s="2">
        <v>43070</v>
      </c>
      <c r="B56">
        <v>26</v>
      </c>
      <c r="C56">
        <v>3</v>
      </c>
      <c r="D56">
        <v>1</v>
      </c>
      <c r="E56">
        <f t="shared" si="6"/>
        <v>28</v>
      </c>
      <c r="F56" s="5">
        <f t="shared" si="7"/>
        <v>2</v>
      </c>
      <c r="G56" s="3">
        <f t="shared" si="8"/>
        <v>3.7037037037037035E-2</v>
      </c>
      <c r="H56" s="3">
        <f>(D45+D46+D47+D48+D49+D50+D51+D52+D53+D54+D55+D56)/(($B$45+E56)/2)</f>
        <v>0.67796610169491522</v>
      </c>
      <c r="I56" s="3">
        <f>(D51+D52+D53+D54+D55+D56)/(($B$51+E56)/2)</f>
        <v>0.32142857142857145</v>
      </c>
      <c r="J56" s="3">
        <f t="shared" si="11"/>
        <v>0.67796610169491522</v>
      </c>
      <c r="K56" s="3">
        <f t="shared" si="10"/>
        <v>0.64406779661016944</v>
      </c>
      <c r="L56">
        <v>1</v>
      </c>
      <c r="P56" s="6"/>
    </row>
    <row r="57" spans="1:16" x14ac:dyDescent="0.2">
      <c r="A57" s="2">
        <v>43101</v>
      </c>
      <c r="B57">
        <v>28</v>
      </c>
      <c r="C57">
        <v>2.5</v>
      </c>
      <c r="D57">
        <v>2</v>
      </c>
      <c r="E57">
        <f t="shared" si="6"/>
        <v>28.5</v>
      </c>
      <c r="F57" s="5">
        <f t="shared" si="7"/>
        <v>0.5</v>
      </c>
      <c r="G57" s="3">
        <f t="shared" si="8"/>
        <v>7.0796460176991149E-2</v>
      </c>
      <c r="H57" s="3">
        <f>(D57)/(($B$57+E57)/2)</f>
        <v>7.0796460176991149E-2</v>
      </c>
      <c r="I57" s="3">
        <f>(D51+D52+D53+D54+D55+D56+D57)/(($B$51+E57)/2)</f>
        <v>0.38938053097345132</v>
      </c>
      <c r="J57" s="3">
        <f t="shared" si="11"/>
        <v>0.69291338582677164</v>
      </c>
      <c r="K57" s="3">
        <f t="shared" ref="K57:K68" si="12">((L46-O46)+(L47-O47)+(L48-O48)+(L49-O49)+(L50-O50)+(L51-O51)+(L52-O52)+(L53-O53)+(L54-O54)+(L55-O55)+(L56-O56)+(L57-O57))/((B46+E57)/2)</f>
        <v>0.66141732283464572</v>
      </c>
      <c r="L57">
        <v>2</v>
      </c>
      <c r="P57" s="6"/>
    </row>
    <row r="58" spans="1:16" x14ac:dyDescent="0.2">
      <c r="A58" s="2">
        <v>43132</v>
      </c>
      <c r="B58">
        <v>28.5</v>
      </c>
      <c r="C58">
        <v>2</v>
      </c>
      <c r="D58">
        <v>0</v>
      </c>
      <c r="E58">
        <f t="shared" si="6"/>
        <v>30.5</v>
      </c>
      <c r="F58" s="5">
        <f t="shared" si="7"/>
        <v>2</v>
      </c>
      <c r="G58" s="3">
        <f t="shared" si="8"/>
        <v>0</v>
      </c>
      <c r="H58" s="3">
        <f>(D57+D58)/(($B$57+E58)/2)</f>
        <v>6.8376068376068383E-2</v>
      </c>
      <c r="I58" s="3">
        <f>(D51+D52+D53+D54+D55+D56+D57+D58)/(($B$51+E58)/2)</f>
        <v>0.37606837606837606</v>
      </c>
      <c r="J58" s="3">
        <f t="shared" si="11"/>
        <v>0.65116279069767447</v>
      </c>
      <c r="K58" s="3">
        <f t="shared" si="12"/>
        <v>0.62015503875968991</v>
      </c>
      <c r="L58">
        <v>0</v>
      </c>
    </row>
    <row r="59" spans="1:16" x14ac:dyDescent="0.2">
      <c r="A59" s="2">
        <v>43160</v>
      </c>
      <c r="B59">
        <v>30.5</v>
      </c>
      <c r="C59">
        <v>4</v>
      </c>
      <c r="D59">
        <v>4</v>
      </c>
      <c r="E59">
        <f t="shared" si="6"/>
        <v>30.5</v>
      </c>
      <c r="F59" s="5">
        <f t="shared" si="7"/>
        <v>0</v>
      </c>
      <c r="G59" s="3">
        <f t="shared" si="8"/>
        <v>0.13114754098360656</v>
      </c>
      <c r="H59" s="3">
        <f>(D57+D58+D59)/(($B$57+E59)/2)</f>
        <v>0.20512820512820512</v>
      </c>
      <c r="I59" s="3">
        <f>(D51+D52+D53+D54+D55+D56+D57+D58+D59)/(($B$51+E59)/2)</f>
        <v>0.51282051282051277</v>
      </c>
      <c r="J59" s="3">
        <f t="shared" si="11"/>
        <v>0.67200000000000004</v>
      </c>
      <c r="K59" s="3">
        <f t="shared" si="12"/>
        <v>0.64</v>
      </c>
      <c r="L59">
        <v>4</v>
      </c>
    </row>
    <row r="60" spans="1:16" x14ac:dyDescent="0.2">
      <c r="A60" s="2">
        <v>43191</v>
      </c>
      <c r="B60">
        <v>30.5</v>
      </c>
      <c r="C60">
        <v>5</v>
      </c>
      <c r="D60">
        <v>1</v>
      </c>
      <c r="E60">
        <f t="shared" si="6"/>
        <v>34.5</v>
      </c>
      <c r="F60" s="5">
        <f t="shared" si="7"/>
        <v>4</v>
      </c>
      <c r="G60" s="3">
        <f t="shared" si="8"/>
        <v>3.0769230769230771E-2</v>
      </c>
      <c r="H60" s="3">
        <f>(D57+D58+D59+D60)/(($B$57+E60)/2)</f>
        <v>0.224</v>
      </c>
      <c r="I60" s="3">
        <f>(D51+D52+D53+D54+D55+D56+D57+D58+D59+D60)/(($B$51+E60)/2)</f>
        <v>0.51200000000000001</v>
      </c>
      <c r="J60" s="3">
        <f t="shared" si="11"/>
        <v>0.60150375939849621</v>
      </c>
      <c r="K60" s="3">
        <f t="shared" si="12"/>
        <v>0.5714285714285714</v>
      </c>
      <c r="L60">
        <v>1</v>
      </c>
      <c r="P60" s="6"/>
    </row>
    <row r="61" spans="1:16" x14ac:dyDescent="0.2">
      <c r="A61" s="2">
        <v>43221</v>
      </c>
      <c r="B61">
        <v>34.5</v>
      </c>
      <c r="C61">
        <v>0</v>
      </c>
      <c r="D61">
        <v>2</v>
      </c>
      <c r="E61">
        <f t="shared" si="6"/>
        <v>32.5</v>
      </c>
      <c r="F61" s="5">
        <f t="shared" si="7"/>
        <v>-2</v>
      </c>
      <c r="G61" s="3">
        <f t="shared" si="8"/>
        <v>5.9701492537313432E-2</v>
      </c>
      <c r="H61" s="3">
        <f>(D57+D58+D59+D60+D61)/(($B$57+E61)/2)</f>
        <v>0.2975206611570248</v>
      </c>
      <c r="I61" s="3">
        <f>(D51+D52+D53+D54+D55+D56+D57+D58+D59+D60+D61)/(($B$51+E61)/2)</f>
        <v>0.5950413223140496</v>
      </c>
      <c r="J61" s="3">
        <f t="shared" si="11"/>
        <v>0.62992125984251968</v>
      </c>
      <c r="K61" s="3">
        <f t="shared" si="12"/>
        <v>0.59842519685039375</v>
      </c>
      <c r="L61">
        <v>2</v>
      </c>
      <c r="P61" s="6"/>
    </row>
    <row r="62" spans="1:16" x14ac:dyDescent="0.2">
      <c r="A62" s="2">
        <v>43252</v>
      </c>
      <c r="B62">
        <v>32.5</v>
      </c>
      <c r="C62">
        <v>4</v>
      </c>
      <c r="D62">
        <v>2</v>
      </c>
      <c r="E62">
        <f t="shared" si="6"/>
        <v>34.5</v>
      </c>
      <c r="F62" s="5">
        <f t="shared" si="7"/>
        <v>2</v>
      </c>
      <c r="G62" s="3">
        <f t="shared" si="8"/>
        <v>5.9701492537313432E-2</v>
      </c>
      <c r="H62" s="3">
        <f>(D57+D58+D59+D60+D61+D62)/(($B$57+E62)/2)</f>
        <v>0.35199999999999998</v>
      </c>
      <c r="I62" s="3">
        <f>(D51+D52+D53+D54+D55+D56+D57+D58+D59+D60+D61+D62)/(($B$51+E62)/2)</f>
        <v>0.64</v>
      </c>
      <c r="J62" s="3">
        <f t="shared" si="11"/>
        <v>0.64</v>
      </c>
      <c r="K62" s="3">
        <f t="shared" si="12"/>
        <v>0.54400000000000004</v>
      </c>
      <c r="L62">
        <v>0</v>
      </c>
      <c r="M62">
        <v>2</v>
      </c>
      <c r="P62" s="6"/>
    </row>
    <row r="63" spans="1:16" x14ac:dyDescent="0.2">
      <c r="A63" s="2">
        <v>43282</v>
      </c>
      <c r="B63">
        <v>34.5</v>
      </c>
      <c r="C63">
        <v>3</v>
      </c>
      <c r="D63">
        <v>2</v>
      </c>
      <c r="E63">
        <f t="shared" si="6"/>
        <v>35.5</v>
      </c>
      <c r="F63" s="5">
        <f t="shared" si="7"/>
        <v>1</v>
      </c>
      <c r="G63" s="3">
        <f t="shared" si="8"/>
        <v>5.7142857142857141E-2</v>
      </c>
      <c r="H63" s="3">
        <f>(D57+D58+D59+D60+D61+D62+D63)/(($B$57+E63)/2)</f>
        <v>0.40944881889763779</v>
      </c>
      <c r="I63" s="3">
        <f>(D63)/(($B$63+E63)/2)</f>
        <v>5.7142857142857141E-2</v>
      </c>
      <c r="J63" s="3">
        <f t="shared" si="11"/>
        <v>0.63157894736842102</v>
      </c>
      <c r="K63" s="3">
        <f t="shared" si="12"/>
        <v>0.54135338345864659</v>
      </c>
      <c r="L63">
        <v>2</v>
      </c>
      <c r="P63" s="6"/>
    </row>
    <row r="64" spans="1:16" x14ac:dyDescent="0.2">
      <c r="A64" s="2">
        <v>43313</v>
      </c>
      <c r="B64">
        <v>35.5</v>
      </c>
      <c r="C64">
        <v>1</v>
      </c>
      <c r="D64">
        <v>3.5</v>
      </c>
      <c r="E64">
        <f t="shared" si="6"/>
        <v>33</v>
      </c>
      <c r="F64" s="5">
        <f t="shared" si="7"/>
        <v>-2.5</v>
      </c>
      <c r="G64" s="3">
        <f t="shared" si="8"/>
        <v>0.10218978102189781</v>
      </c>
      <c r="H64" s="3">
        <f>(D57+D58+D59+D60+D61+D62+D63+D64)/(($B$57+E64)/2)</f>
        <v>0.54098360655737709</v>
      </c>
      <c r="I64" s="3">
        <f>(D63+D64)/(($B$63+E64)/2)</f>
        <v>0.16296296296296298</v>
      </c>
      <c r="J64" s="3">
        <f t="shared" si="11"/>
        <v>0.7142857142857143</v>
      </c>
      <c r="K64" s="3">
        <f t="shared" si="12"/>
        <v>0.61904761904761907</v>
      </c>
      <c r="L64">
        <v>2.5</v>
      </c>
      <c r="M64">
        <v>1</v>
      </c>
      <c r="P64" s="6"/>
    </row>
    <row r="65" spans="1:16" x14ac:dyDescent="0.2">
      <c r="A65" s="2">
        <v>43344</v>
      </c>
      <c r="B65">
        <v>33</v>
      </c>
      <c r="C65">
        <v>0</v>
      </c>
      <c r="D65">
        <v>3</v>
      </c>
      <c r="E65">
        <f t="shared" si="6"/>
        <v>30</v>
      </c>
      <c r="F65" s="5">
        <f t="shared" si="7"/>
        <v>-3</v>
      </c>
      <c r="G65" s="3">
        <f t="shared" si="8"/>
        <v>9.5238095238095233E-2</v>
      </c>
      <c r="H65" s="3">
        <f>(D57+D58+D59+D60+D61+D62+D63+D64+D65)/(($B$57+E65)/2)</f>
        <v>0.67241379310344829</v>
      </c>
      <c r="I65" s="3">
        <f>(D63+D64+D65)/(($B$63+E65)/2)</f>
        <v>0.26356589147286824</v>
      </c>
      <c r="J65" s="3">
        <f t="shared" si="11"/>
        <v>0.82051282051282048</v>
      </c>
      <c r="K65" s="3">
        <f t="shared" si="12"/>
        <v>0.71794871794871795</v>
      </c>
      <c r="L65">
        <v>3</v>
      </c>
      <c r="P65" s="6"/>
    </row>
    <row r="66" spans="1:16" x14ac:dyDescent="0.2">
      <c r="A66" s="2">
        <v>43374</v>
      </c>
      <c r="B66">
        <v>30</v>
      </c>
      <c r="C66">
        <v>3</v>
      </c>
      <c r="D66">
        <v>3</v>
      </c>
      <c r="E66">
        <f t="shared" si="6"/>
        <v>30</v>
      </c>
      <c r="F66" s="5">
        <f t="shared" si="7"/>
        <v>0</v>
      </c>
      <c r="G66" s="3">
        <f t="shared" si="8"/>
        <v>0.1</v>
      </c>
      <c r="H66" s="3">
        <f>(D57+D58+D59+D60+D61+D62+D63+D64+D65+D66)/(($B$57+E66)/2)</f>
        <v>0.77586206896551724</v>
      </c>
      <c r="I66" s="3">
        <f>(D63+D64+D65+D66)/(($B$63+E66)/2)</f>
        <v>0.35658914728682173</v>
      </c>
      <c r="J66" s="3">
        <f t="shared" si="11"/>
        <v>0.875</v>
      </c>
      <c r="K66" s="3">
        <f t="shared" si="12"/>
        <v>0.7321428571428571</v>
      </c>
      <c r="L66">
        <v>2</v>
      </c>
      <c r="M66">
        <v>1</v>
      </c>
      <c r="P66" s="6"/>
    </row>
    <row r="67" spans="1:16" x14ac:dyDescent="0.2">
      <c r="A67" s="2">
        <v>43405</v>
      </c>
      <c r="B67">
        <v>30</v>
      </c>
      <c r="C67">
        <v>0</v>
      </c>
      <c r="D67">
        <v>2</v>
      </c>
      <c r="E67">
        <f t="shared" si="6"/>
        <v>28</v>
      </c>
      <c r="F67" s="5">
        <f t="shared" si="7"/>
        <v>-2</v>
      </c>
      <c r="G67" s="3">
        <f t="shared" si="8"/>
        <v>6.8965517241379309E-2</v>
      </c>
      <c r="H67" s="3">
        <f>(D57+D58+D59+D60+D61+D62+D63+D64+D65+D66+D67)/(($B$57+E67)/2)</f>
        <v>0.875</v>
      </c>
      <c r="I67" s="3">
        <f>(D63+D64+D65+D66+D67)/(($B$63+E67)/2)</f>
        <v>0.432</v>
      </c>
      <c r="J67" s="3">
        <f t="shared" si="11"/>
        <v>0.94444444444444442</v>
      </c>
      <c r="K67" s="3">
        <f t="shared" si="12"/>
        <v>0.79629629629629628</v>
      </c>
      <c r="L67">
        <v>2</v>
      </c>
      <c r="P67" s="6"/>
    </row>
    <row r="68" spans="1:16" x14ac:dyDescent="0.2">
      <c r="A68" s="2">
        <v>43435</v>
      </c>
      <c r="B68">
        <v>28</v>
      </c>
      <c r="C68">
        <v>2.5</v>
      </c>
      <c r="D68">
        <v>2</v>
      </c>
      <c r="E68">
        <f t="shared" si="6"/>
        <v>28.5</v>
      </c>
      <c r="F68" s="5">
        <f t="shared" si="7"/>
        <v>0.5</v>
      </c>
      <c r="G68" s="3">
        <f t="shared" si="8"/>
        <v>7.0796460176991149E-2</v>
      </c>
      <c r="H68" s="3">
        <f>(D57+D58+D59+D60+D61+D62+D63+D64+D65+D66+D67+D68)/(($B$57+E68)/2)</f>
        <v>0.93805309734513276</v>
      </c>
      <c r="I68" s="3">
        <f>(D63+D64+D65+D66+D67+D68)/(($B$63+E68)/2)</f>
        <v>0.49206349206349204</v>
      </c>
      <c r="J68" s="3">
        <f t="shared" si="11"/>
        <v>0.93805309734513276</v>
      </c>
      <c r="K68" s="3">
        <f t="shared" si="12"/>
        <v>0.79646017699115046</v>
      </c>
      <c r="L68">
        <v>2</v>
      </c>
      <c r="P68" s="6"/>
    </row>
    <row r="69" spans="1:16" x14ac:dyDescent="0.2">
      <c r="A69" s="2">
        <v>43466</v>
      </c>
      <c r="B69">
        <v>28.5</v>
      </c>
      <c r="C69">
        <v>9</v>
      </c>
      <c r="D69">
        <v>1</v>
      </c>
      <c r="E69">
        <f t="shared" si="6"/>
        <v>36.5</v>
      </c>
      <c r="F69" s="5">
        <f t="shared" si="7"/>
        <v>8</v>
      </c>
      <c r="G69" s="3">
        <f t="shared" si="8"/>
        <v>3.0769230769230771E-2</v>
      </c>
      <c r="H69" s="3">
        <f>(D69)/(($B$69+E69)/2)</f>
        <v>3.0769230769230771E-2</v>
      </c>
      <c r="I69" s="3">
        <f>(D63+D64+D65+D66+D67+D68+D69)/(($B$63+E69)/2)</f>
        <v>0.46478873239436619</v>
      </c>
      <c r="J69" s="3">
        <f t="shared" ref="J69:J74" si="13">(D58+D59+D60+D61+D62+D63+D64+D65+D66+D67+D68+D69)/((B58+E69)/2)</f>
        <v>0.7846153846153846</v>
      </c>
      <c r="K69" s="3">
        <f t="shared" ref="K69:K74" si="14">((L58-O58)+(L59-O59)+(L60-O60)+(L61-O61)+(L62-O62)+(L63-O63)+(L64-O64)+(L65-O65)+(L66-O66)+(L67-O67)+(L68-O68)+(L69-O69))/((B58+E69)/2)</f>
        <v>0.66153846153846152</v>
      </c>
      <c r="L69">
        <v>1</v>
      </c>
      <c r="P69" s="6"/>
    </row>
    <row r="70" spans="1:16" x14ac:dyDescent="0.2">
      <c r="A70" s="2">
        <v>43497</v>
      </c>
      <c r="B70">
        <v>36.5</v>
      </c>
      <c r="C70">
        <v>2</v>
      </c>
      <c r="D70">
        <v>1</v>
      </c>
      <c r="E70">
        <f t="shared" si="6"/>
        <v>37.5</v>
      </c>
      <c r="F70" s="5">
        <f t="shared" si="7"/>
        <v>1</v>
      </c>
      <c r="G70" s="3">
        <f t="shared" si="8"/>
        <v>2.7027027027027029E-2</v>
      </c>
      <c r="H70" s="3">
        <f>(D69+D70)/(($B$69+E70)/2)</f>
        <v>6.0606060606060608E-2</v>
      </c>
      <c r="I70" s="3">
        <f>(D63+D64+D65+D66+D67+D68+D69+D70)/(($B$63+E70)/2)</f>
        <v>0.4861111111111111</v>
      </c>
      <c r="J70" s="3">
        <f t="shared" si="13"/>
        <v>0.77941176470588236</v>
      </c>
      <c r="K70" s="3">
        <f t="shared" si="14"/>
        <v>0.66176470588235292</v>
      </c>
      <c r="L70">
        <v>1</v>
      </c>
      <c r="P70" s="6"/>
    </row>
    <row r="71" spans="1:16" x14ac:dyDescent="0.2">
      <c r="A71" s="2">
        <v>43525</v>
      </c>
      <c r="B71">
        <v>37.5</v>
      </c>
      <c r="C71">
        <v>1</v>
      </c>
      <c r="D71">
        <v>0</v>
      </c>
      <c r="E71">
        <f t="shared" si="6"/>
        <v>38.5</v>
      </c>
      <c r="F71" s="5">
        <f t="shared" si="7"/>
        <v>1</v>
      </c>
      <c r="G71" s="3">
        <f t="shared" si="8"/>
        <v>0</v>
      </c>
      <c r="H71" s="3">
        <f>(D69+D70+D71)/(($B$69+E71)/2)</f>
        <v>5.9701492537313432E-2</v>
      </c>
      <c r="I71" s="3">
        <f>(D63+D64+D65+D66+D67+D68+D69+D70+D71)/(($B$63+E71)/2)</f>
        <v>0.47945205479452052</v>
      </c>
      <c r="J71" s="3">
        <f t="shared" si="13"/>
        <v>0.65217391304347827</v>
      </c>
      <c r="K71" s="3">
        <f t="shared" si="14"/>
        <v>0.53623188405797106</v>
      </c>
      <c r="L71">
        <v>0</v>
      </c>
    </row>
    <row r="72" spans="1:16" x14ac:dyDescent="0.2">
      <c r="A72" s="2">
        <v>43556</v>
      </c>
      <c r="B72">
        <v>38.5</v>
      </c>
      <c r="C72">
        <v>0</v>
      </c>
      <c r="D72">
        <v>3</v>
      </c>
      <c r="E72">
        <f t="shared" si="6"/>
        <v>35.5</v>
      </c>
      <c r="F72" s="5">
        <f t="shared" si="7"/>
        <v>-3</v>
      </c>
      <c r="G72" s="3">
        <f t="shared" si="8"/>
        <v>8.1081081081081086E-2</v>
      </c>
      <c r="H72" s="3">
        <f>(D69+D70+D71+D72)/(($B$69+E72)/2)</f>
        <v>0.15625</v>
      </c>
      <c r="I72" s="3">
        <f>(D63+D64+D65+D66+D67+D68+D69+D70+D71+D72)/(($B$63+E72)/2)</f>
        <v>0.58571428571428574</v>
      </c>
      <c r="J72" s="3">
        <f t="shared" si="13"/>
        <v>0.7</v>
      </c>
      <c r="K72" s="3">
        <f t="shared" si="14"/>
        <v>0.58571428571428574</v>
      </c>
      <c r="L72">
        <v>3</v>
      </c>
      <c r="P72" s="6"/>
    </row>
    <row r="73" spans="1:16" x14ac:dyDescent="0.2">
      <c r="A73" s="2">
        <v>43586</v>
      </c>
      <c r="B73">
        <v>35.5</v>
      </c>
      <c r="C73">
        <v>1</v>
      </c>
      <c r="D73">
        <v>2</v>
      </c>
      <c r="E73">
        <f t="shared" si="6"/>
        <v>34.5</v>
      </c>
      <c r="F73" s="5">
        <f t="shared" si="7"/>
        <v>-1</v>
      </c>
      <c r="G73" s="3">
        <f t="shared" si="8"/>
        <v>5.7142857142857141E-2</v>
      </c>
      <c r="H73" s="3">
        <f>(D69+D70+D71+D72+D73)/(($B$69+E73)/2)</f>
        <v>0.22222222222222221</v>
      </c>
      <c r="I73" s="3">
        <f>(D63+D64+D65+D66+D67+D68+D69+D70+D71+D72+D73)/(($B$63+E73)/2)</f>
        <v>0.65217391304347827</v>
      </c>
      <c r="J73" s="3">
        <f t="shared" si="13"/>
        <v>0.73134328358208955</v>
      </c>
      <c r="K73" s="3">
        <f t="shared" si="14"/>
        <v>0.61194029850746268</v>
      </c>
      <c r="L73">
        <v>2</v>
      </c>
      <c r="P73" s="6"/>
    </row>
    <row r="74" spans="1:16" x14ac:dyDescent="0.2">
      <c r="A74" s="2">
        <v>43617</v>
      </c>
      <c r="B74">
        <v>34.5</v>
      </c>
      <c r="C74">
        <v>0</v>
      </c>
      <c r="D74">
        <v>2</v>
      </c>
      <c r="E74">
        <f t="shared" si="6"/>
        <v>32.5</v>
      </c>
      <c r="F74" s="5">
        <f t="shared" si="7"/>
        <v>-2</v>
      </c>
      <c r="G74" s="3">
        <f t="shared" si="8"/>
        <v>5.9701492537313432E-2</v>
      </c>
      <c r="H74" s="3">
        <f>(D69+D70+D71+D72+D73+D74)/(($B$69+E74)/2)</f>
        <v>0.29508196721311475</v>
      </c>
      <c r="I74" s="3">
        <f>(D63+D64+D65+D66+D67+D68+D69+D70+D71+D72+D73+D74)/(($B$63+E74)/2)</f>
        <v>0.73134328358208955</v>
      </c>
      <c r="J74" s="3">
        <f t="shared" si="13"/>
        <v>0.73134328358208955</v>
      </c>
      <c r="K74" s="3">
        <f t="shared" si="14"/>
        <v>0.67164179104477617</v>
      </c>
      <c r="L74">
        <v>2</v>
      </c>
      <c r="P74" s="6"/>
    </row>
    <row r="75" spans="1:16" x14ac:dyDescent="0.2">
      <c r="A75" s="2">
        <v>43647</v>
      </c>
      <c r="B75">
        <v>32.5</v>
      </c>
      <c r="C75">
        <v>2</v>
      </c>
      <c r="D75">
        <v>2</v>
      </c>
      <c r="E75">
        <f t="shared" si="6"/>
        <v>32.5</v>
      </c>
      <c r="F75" s="5">
        <f t="shared" si="7"/>
        <v>0</v>
      </c>
      <c r="G75" s="3">
        <f t="shared" si="8"/>
        <v>6.1538461538461542E-2</v>
      </c>
      <c r="H75" s="3">
        <f>(D69+D70+D71+D72+D73+D74+D75)/(($B$69+E75)/2)</f>
        <v>0.36065573770491804</v>
      </c>
      <c r="I75" s="3">
        <f>(D75)/(($B$75+E75)/2)</f>
        <v>6.1538461538461542E-2</v>
      </c>
      <c r="J75" s="3">
        <f t="shared" ref="J75:J86" si="15">(D64+D65+D66+D67+D68+D69+D70+D71+D72+D73+D74+D75)/((B64+E75)/2)</f>
        <v>0.72058823529411764</v>
      </c>
      <c r="K75" s="3">
        <f t="shared" ref="K75:K86" si="16">((L64-O64)+(L65-O65)+(L66-O66)+(L67-O67)+(L68-O68)+(L69-O69)+(L70-O70)+(L71-O71)+(L72-O72)+(L73-O73)+(L74-O74)+(L75-O75))/((B64+E75)/2)</f>
        <v>0.66176470588235292</v>
      </c>
      <c r="L75">
        <v>2</v>
      </c>
      <c r="P75" s="6"/>
    </row>
    <row r="76" spans="1:16" x14ac:dyDescent="0.2">
      <c r="A76" s="2">
        <v>43678</v>
      </c>
      <c r="B76">
        <v>32.5</v>
      </c>
      <c r="C76">
        <v>2</v>
      </c>
      <c r="D76">
        <v>1</v>
      </c>
      <c r="E76">
        <f t="shared" si="6"/>
        <v>33.5</v>
      </c>
      <c r="F76" s="5">
        <f t="shared" si="7"/>
        <v>1</v>
      </c>
      <c r="G76" s="3">
        <f t="shared" si="8"/>
        <v>3.0303030303030304E-2</v>
      </c>
      <c r="H76" s="3">
        <f>(D69+D70+D71+D72+D73+D74+D75+D76)/(($B$69+E76)/2)</f>
        <v>0.38709677419354838</v>
      </c>
      <c r="I76" s="3">
        <f>(D75+D76)/(($B$75+E76)/2)</f>
        <v>9.0909090909090912E-2</v>
      </c>
      <c r="J76" s="3">
        <f t="shared" si="15"/>
        <v>0.66165413533834583</v>
      </c>
      <c r="K76" s="3">
        <f t="shared" si="16"/>
        <v>0.63157894736842102</v>
      </c>
      <c r="L76">
        <v>1</v>
      </c>
      <c r="P76" s="6"/>
    </row>
    <row r="77" spans="1:16" x14ac:dyDescent="0.2">
      <c r="A77" s="2">
        <v>43709</v>
      </c>
      <c r="B77">
        <v>33.5</v>
      </c>
      <c r="C77">
        <v>2</v>
      </c>
      <c r="D77">
        <v>1</v>
      </c>
      <c r="E77">
        <f t="shared" si="6"/>
        <v>34.5</v>
      </c>
      <c r="F77" s="5">
        <f t="shared" si="7"/>
        <v>1</v>
      </c>
      <c r="G77" s="3">
        <f t="shared" si="8"/>
        <v>2.9411764705882353E-2</v>
      </c>
      <c r="H77" s="3">
        <f>(D69+D70+D71+D72+D73+D74+D75+D76+D77)/(($B$69+E77)/2)</f>
        <v>0.41269841269841268</v>
      </c>
      <c r="I77" s="3">
        <f>(D75+D76+D77)/(($B$75+E77)/2)</f>
        <v>0.11940298507462686</v>
      </c>
      <c r="J77" s="3">
        <f t="shared" si="15"/>
        <v>0.62015503875968991</v>
      </c>
      <c r="K77" s="3">
        <f t="shared" si="16"/>
        <v>0.58914728682170547</v>
      </c>
      <c r="L77">
        <v>1</v>
      </c>
      <c r="P77" s="6"/>
    </row>
    <row r="78" spans="1:16" x14ac:dyDescent="0.2">
      <c r="A78" s="2">
        <v>43739</v>
      </c>
      <c r="B78">
        <v>34.5</v>
      </c>
      <c r="C78">
        <v>3</v>
      </c>
      <c r="D78">
        <v>1</v>
      </c>
      <c r="E78">
        <f t="shared" si="6"/>
        <v>36.5</v>
      </c>
      <c r="F78" s="5">
        <f t="shared" si="7"/>
        <v>2</v>
      </c>
      <c r="G78" s="3">
        <f t="shared" si="8"/>
        <v>2.8169014084507043E-2</v>
      </c>
      <c r="H78" s="3">
        <f>(D69+D70+D71+D72+D73+D74+D75+D76+D77+D78)/(($B$69+E78)/2)</f>
        <v>0.43076923076923079</v>
      </c>
      <c r="I78" s="3">
        <f>(D75+D76+D77+D78)/(($B$75+E78)/2)</f>
        <v>0.14492753623188406</v>
      </c>
      <c r="J78" s="3">
        <f t="shared" si="15"/>
        <v>0.54135338345864659</v>
      </c>
      <c r="K78" s="3">
        <f t="shared" si="16"/>
        <v>0.54135338345864659</v>
      </c>
      <c r="L78">
        <v>1</v>
      </c>
      <c r="P78" s="6"/>
    </row>
    <row r="79" spans="1:16" x14ac:dyDescent="0.2">
      <c r="A79" s="2">
        <v>43770</v>
      </c>
      <c r="B79">
        <v>36.5</v>
      </c>
      <c r="C79">
        <v>1</v>
      </c>
      <c r="D79">
        <v>0</v>
      </c>
      <c r="E79">
        <f t="shared" si="6"/>
        <v>37.5</v>
      </c>
      <c r="F79" s="5">
        <f t="shared" si="7"/>
        <v>1</v>
      </c>
      <c r="G79" s="3">
        <f t="shared" si="8"/>
        <v>0</v>
      </c>
      <c r="H79" s="3">
        <f>(D69+D70+D71+D72+D73+D74+D75+D76+D77+D78+D79)/(($B$69+E79)/2)</f>
        <v>0.42424242424242425</v>
      </c>
      <c r="I79" s="3">
        <f>(D75+D76+D77+D78+D79)/(($B$75+E79)/2)</f>
        <v>0.14285714285714285</v>
      </c>
      <c r="J79" s="3">
        <f t="shared" si="15"/>
        <v>0.48854961832061067</v>
      </c>
      <c r="K79" s="3">
        <f t="shared" si="16"/>
        <v>0.48854961832061067</v>
      </c>
      <c r="L79">
        <v>0</v>
      </c>
    </row>
    <row r="80" spans="1:16" x14ac:dyDescent="0.2">
      <c r="A80" s="2">
        <v>43800</v>
      </c>
      <c r="B80">
        <v>37.5</v>
      </c>
      <c r="C80">
        <v>1.5</v>
      </c>
      <c r="D80">
        <v>4</v>
      </c>
      <c r="E80">
        <f t="shared" si="6"/>
        <v>35</v>
      </c>
      <c r="F80" s="5">
        <f t="shared" si="7"/>
        <v>-2.5</v>
      </c>
      <c r="G80" s="3">
        <f t="shared" si="8"/>
        <v>0.1103448275862069</v>
      </c>
      <c r="H80" s="3">
        <f>(D69+D70+D71+D72+D73+D74+D75+D76+D77+D78+D79+D80)/(($B$69+E80)/2)</f>
        <v>0.56692913385826771</v>
      </c>
      <c r="I80" s="3">
        <f>(D75+D76+D77+D78+D79+D80)/(($B$75+E80)/2)</f>
        <v>0.26666666666666666</v>
      </c>
      <c r="J80" s="3">
        <f t="shared" si="15"/>
        <v>0.56692913385826771</v>
      </c>
      <c r="K80" s="3">
        <f t="shared" si="16"/>
        <v>0.56692913385826771</v>
      </c>
      <c r="L80">
        <v>4</v>
      </c>
      <c r="P80" s="6"/>
    </row>
    <row r="81" spans="1:16" x14ac:dyDescent="0.2">
      <c r="A81" s="2">
        <v>43831</v>
      </c>
      <c r="B81">
        <v>35</v>
      </c>
      <c r="C81">
        <v>0</v>
      </c>
      <c r="D81">
        <v>0</v>
      </c>
      <c r="E81">
        <f t="shared" si="6"/>
        <v>35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0.26666666666666666</v>
      </c>
      <c r="J81" s="3">
        <f t="shared" si="15"/>
        <v>0.47552447552447552</v>
      </c>
      <c r="K81" s="3">
        <f t="shared" si="16"/>
        <v>0.47552447552447552</v>
      </c>
      <c r="L81">
        <v>0</v>
      </c>
    </row>
    <row r="82" spans="1:16" x14ac:dyDescent="0.2">
      <c r="A82" s="2">
        <v>43862</v>
      </c>
      <c r="B82">
        <v>35</v>
      </c>
      <c r="C82">
        <v>1</v>
      </c>
      <c r="D82">
        <v>0</v>
      </c>
      <c r="E82">
        <f t="shared" si="6"/>
        <v>36</v>
      </c>
      <c r="F82" s="5">
        <f t="shared" si="7"/>
        <v>1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0.26277372262773724</v>
      </c>
      <c r="J82" s="3">
        <f t="shared" si="15"/>
        <v>0.43537414965986393</v>
      </c>
      <c r="K82" s="3">
        <f t="shared" si="16"/>
        <v>0.43537414965986393</v>
      </c>
      <c r="L82">
        <v>0</v>
      </c>
    </row>
    <row r="83" spans="1:16" x14ac:dyDescent="0.2">
      <c r="A83" s="2">
        <v>43891</v>
      </c>
      <c r="B83">
        <v>36</v>
      </c>
      <c r="C83">
        <v>2</v>
      </c>
      <c r="D83">
        <v>0</v>
      </c>
      <c r="E83">
        <f t="shared" si="6"/>
        <v>38</v>
      </c>
      <c r="F83" s="5">
        <f t="shared" si="7"/>
        <v>2</v>
      </c>
      <c r="G83" s="3">
        <f t="shared" si="8"/>
        <v>0</v>
      </c>
      <c r="H83" s="3">
        <f>(D81+D82+D83)/(($B$81+E83)/2)</f>
        <v>0</v>
      </c>
      <c r="I83" s="3">
        <f>(D75+D76+D77+D78+D79+D80+D81+D82+D83)/(($B$75+E83)/2)</f>
        <v>0.25531914893617019</v>
      </c>
      <c r="J83" s="3">
        <f t="shared" si="15"/>
        <v>0.41830065359477125</v>
      </c>
      <c r="K83" s="3">
        <f t="shared" si="16"/>
        <v>0.41830065359477125</v>
      </c>
      <c r="L83">
        <v>0</v>
      </c>
    </row>
    <row r="84" spans="1:16" x14ac:dyDescent="0.2">
      <c r="A84" s="2">
        <v>43922</v>
      </c>
      <c r="B84">
        <v>38</v>
      </c>
      <c r="C84">
        <v>2</v>
      </c>
      <c r="D84">
        <v>1</v>
      </c>
      <c r="E84">
        <f t="shared" si="6"/>
        <v>39</v>
      </c>
      <c r="F84" s="5">
        <f t="shared" si="7"/>
        <v>1</v>
      </c>
      <c r="G84" s="3">
        <f t="shared" si="8"/>
        <v>2.5974025974025976E-2</v>
      </c>
      <c r="H84" s="3">
        <f>(D81+D82+D83+D84)/(($B$81+E84)/2)</f>
        <v>2.7027027027027029E-2</v>
      </c>
      <c r="I84" s="3">
        <f>(D75+D76+D77+D78+D79+D80+D81+D82+D83+D84)/(($B$75+E84)/2)</f>
        <v>0.27972027972027974</v>
      </c>
      <c r="J84" s="3">
        <f t="shared" si="15"/>
        <v>0.37583892617449666</v>
      </c>
      <c r="K84" s="3">
        <f t="shared" si="16"/>
        <v>0.37583892617449666</v>
      </c>
      <c r="L84">
        <v>1</v>
      </c>
    </row>
    <row r="85" spans="1:16" x14ac:dyDescent="0.2">
      <c r="A85" s="2">
        <v>43952</v>
      </c>
      <c r="B85">
        <v>39</v>
      </c>
      <c r="C85">
        <v>0</v>
      </c>
      <c r="D85">
        <v>1</v>
      </c>
      <c r="E85">
        <f t="shared" si="6"/>
        <v>38</v>
      </c>
      <c r="F85" s="5">
        <f t="shared" si="7"/>
        <v>-1</v>
      </c>
      <c r="G85" s="3">
        <f t="shared" si="8"/>
        <v>2.5974025974025976E-2</v>
      </c>
      <c r="H85" s="3">
        <f>(D81+D82+D83+D84+D85)/(($B$81+E85)/2)</f>
        <v>5.4794520547945202E-2</v>
      </c>
      <c r="I85" s="3">
        <f>(D75+D76+D77+D78+D79+D80+D81+D82+D83+D84+D85)/(($B$75+E85)/2)</f>
        <v>0.31205673758865249</v>
      </c>
      <c r="J85" s="3">
        <f t="shared" si="15"/>
        <v>0.35862068965517241</v>
      </c>
      <c r="K85" s="3">
        <f t="shared" si="16"/>
        <v>0.35862068965517241</v>
      </c>
      <c r="L85">
        <v>1</v>
      </c>
      <c r="P85" s="6"/>
    </row>
    <row r="86" spans="1:16" x14ac:dyDescent="0.2">
      <c r="A86" s="2">
        <v>43983</v>
      </c>
      <c r="B86">
        <v>38</v>
      </c>
      <c r="C86">
        <v>1</v>
      </c>
      <c r="D86">
        <v>0.5</v>
      </c>
      <c r="E86">
        <f t="shared" si="6"/>
        <v>38.5</v>
      </c>
      <c r="F86" s="5">
        <f t="shared" si="7"/>
        <v>0.5</v>
      </c>
      <c r="G86" s="3">
        <f t="shared" si="8"/>
        <v>1.3071895424836602E-2</v>
      </c>
      <c r="H86" s="3">
        <f>(D81+D82+D83+D84+D85+D86)/(($B$81+E86)/2)</f>
        <v>6.8027210884353748E-2</v>
      </c>
      <c r="I86" s="3">
        <f>(D75+D76+D77+D78+D79+D80+D81+D82+D83+D84+D85+D86)/(($B$75+E86)/2)</f>
        <v>0.323943661971831</v>
      </c>
      <c r="J86" s="3">
        <f t="shared" si="15"/>
        <v>0.323943661971831</v>
      </c>
      <c r="K86" s="3">
        <f t="shared" si="16"/>
        <v>0.323943661971831</v>
      </c>
      <c r="L86">
        <v>0.5</v>
      </c>
      <c r="P86" s="6"/>
    </row>
    <row r="87" spans="1:16" x14ac:dyDescent="0.2">
      <c r="A87" s="2">
        <v>44013</v>
      </c>
      <c r="B87">
        <v>38.5</v>
      </c>
      <c r="C87">
        <v>3</v>
      </c>
      <c r="D87">
        <v>2.5</v>
      </c>
      <c r="E87">
        <f t="shared" ref="E87:E98" si="17">B87+C87-D87</f>
        <v>39</v>
      </c>
      <c r="F87" s="5">
        <f t="shared" ref="F87:F98" si="18">C87-D87</f>
        <v>0.5</v>
      </c>
      <c r="G87" s="3">
        <f t="shared" ref="G87:G98" si="19">D87/((B87+E87)/2)</f>
        <v>6.4516129032258063E-2</v>
      </c>
      <c r="H87" s="3">
        <f>(D81+D82+D83+D84+D85+D86+D87)/(($B$81+E87)/2)</f>
        <v>0.13513513513513514</v>
      </c>
      <c r="I87" s="3">
        <f>(D87)/(($B$87+E87)/2)</f>
        <v>6.4516129032258063E-2</v>
      </c>
      <c r="J87" s="3">
        <f t="shared" ref="J87:J98" si="20">(D76+D77+D78+D79+D80+D81+D82+D83+D84+D85+D86+D87)/((B76+E87)/2)</f>
        <v>0.33566433566433568</v>
      </c>
      <c r="K87" s="3">
        <f t="shared" ref="K87:K98" si="21">((L76-O76)+(L77-O77)+(L78-O78)+(L79-O79)+(L80-O80)+(L81-O81)+(L82-O82)+(L83-O83)+(L84-O84)+(L85-O85)+(L86-O86)+(L87-O87))/((B76+E87)/2)</f>
        <v>0.33566433566433568</v>
      </c>
      <c r="L87">
        <v>2.5</v>
      </c>
      <c r="P87" s="6"/>
    </row>
    <row r="88" spans="1:16" x14ac:dyDescent="0.2">
      <c r="A88" s="2">
        <v>44044</v>
      </c>
      <c r="B88">
        <v>39</v>
      </c>
      <c r="C88">
        <v>0</v>
      </c>
      <c r="D88">
        <v>0</v>
      </c>
      <c r="E88">
        <f t="shared" si="17"/>
        <v>39</v>
      </c>
      <c r="F88" s="5">
        <f t="shared" si="18"/>
        <v>0</v>
      </c>
      <c r="G88" s="3">
        <f t="shared" si="19"/>
        <v>0</v>
      </c>
      <c r="H88" s="3">
        <f>(D81+D82+D83+D84+D85+D86+D87+D88)/(($B$81+E88)/2)</f>
        <v>0.13513513513513514</v>
      </c>
      <c r="I88" s="3">
        <f>(D87+D88)/(($B$87+E88)/2)</f>
        <v>6.4516129032258063E-2</v>
      </c>
      <c r="J88" s="3">
        <f t="shared" si="20"/>
        <v>0.30344827586206896</v>
      </c>
      <c r="K88" s="3">
        <f t="shared" si="21"/>
        <v>0.30344827586206896</v>
      </c>
      <c r="L88">
        <v>0</v>
      </c>
    </row>
    <row r="89" spans="1:16" x14ac:dyDescent="0.2">
      <c r="A89" s="2">
        <v>44075</v>
      </c>
      <c r="E89">
        <f t="shared" si="17"/>
        <v>0</v>
      </c>
      <c r="F89" s="5">
        <f t="shared" si="18"/>
        <v>0</v>
      </c>
      <c r="G89" s="3" t="e">
        <f t="shared" si="19"/>
        <v>#DIV/0!</v>
      </c>
      <c r="H89" s="3">
        <f>(D81+D82+D83+D84+D85+D86+D87+D88+D89)/(($B$81+E89)/2)</f>
        <v>0.2857142857142857</v>
      </c>
      <c r="I89" s="3">
        <f>(D87+D88+D89)/(($B$87+E89)/2)</f>
        <v>0.12987012987012986</v>
      </c>
      <c r="J89" s="3">
        <f t="shared" si="20"/>
        <v>0.57971014492753625</v>
      </c>
      <c r="K89" s="3">
        <f t="shared" si="21"/>
        <v>0.57971014492753625</v>
      </c>
    </row>
    <row r="90" spans="1:16" x14ac:dyDescent="0.2">
      <c r="A90" s="2">
        <v>44105</v>
      </c>
      <c r="E90">
        <f t="shared" si="17"/>
        <v>0</v>
      </c>
      <c r="F90" s="5">
        <f t="shared" si="18"/>
        <v>0</v>
      </c>
      <c r="G90" s="3" t="e">
        <f t="shared" si="19"/>
        <v>#DIV/0!</v>
      </c>
      <c r="H90" s="3">
        <f>(D81+D82+D83+D84+D85+D86+D87+D88+D89+D90)/(($B$81+E90)/2)</f>
        <v>0.2857142857142857</v>
      </c>
      <c r="I90" s="3">
        <f>(D87+D88+D89+D90)/(($B$87+E90)/2)</f>
        <v>0.12987012987012986</v>
      </c>
      <c r="J90" s="3">
        <f t="shared" si="20"/>
        <v>0.49315068493150682</v>
      </c>
      <c r="K90" s="3">
        <f t="shared" si="21"/>
        <v>0.49315068493150682</v>
      </c>
    </row>
    <row r="91" spans="1:16" x14ac:dyDescent="0.2">
      <c r="A91" s="2">
        <v>44136</v>
      </c>
      <c r="E91">
        <f t="shared" si="17"/>
        <v>0</v>
      </c>
      <c r="F91" s="5">
        <f t="shared" si="18"/>
        <v>0</v>
      </c>
      <c r="G91" s="3" t="e">
        <f t="shared" si="19"/>
        <v>#DIV/0!</v>
      </c>
      <c r="H91" s="3">
        <f>(D81+D82+D83+D84+D85+D86+D87+D88+D89+D90+D91)/(($B$81+E91)/2)</f>
        <v>0.2857142857142857</v>
      </c>
      <c r="I91" s="3">
        <f>(D87+D88+D89+D90+D91)/(($B$87+E91)/2)</f>
        <v>0.12987012987012986</v>
      </c>
      <c r="J91" s="3">
        <f t="shared" si="20"/>
        <v>0.48</v>
      </c>
      <c r="K91" s="3">
        <f t="shared" si="21"/>
        <v>0.48</v>
      </c>
    </row>
    <row r="92" spans="1:16" x14ac:dyDescent="0.2">
      <c r="A92" s="2">
        <v>44166</v>
      </c>
      <c r="E92">
        <f t="shared" si="17"/>
        <v>0</v>
      </c>
      <c r="F92" s="5">
        <f t="shared" si="18"/>
        <v>0</v>
      </c>
      <c r="G92" s="3" t="e">
        <f t="shared" si="19"/>
        <v>#DIV/0!</v>
      </c>
      <c r="H92" s="3">
        <f>(D81+D82+D83+D84+D85+D86+D87+D88+D89+D90+D91+D92)/(($B$81+E92)/2)</f>
        <v>0.2857142857142857</v>
      </c>
      <c r="I92" s="3">
        <f>(D87+D88+D89+D90+D91+D92)/(($B$87+E92)/2)</f>
        <v>0.12987012987012986</v>
      </c>
      <c r="J92" s="3">
        <f t="shared" si="20"/>
        <v>0.2857142857142857</v>
      </c>
      <c r="K92" s="3">
        <f t="shared" si="21"/>
        <v>0.2857142857142857</v>
      </c>
    </row>
    <row r="93" spans="1:16" x14ac:dyDescent="0.2">
      <c r="A93" s="2">
        <v>44197</v>
      </c>
      <c r="E93">
        <f t="shared" si="17"/>
        <v>0</v>
      </c>
      <c r="F93" s="5">
        <f t="shared" si="18"/>
        <v>0</v>
      </c>
      <c r="G93" s="3" t="e">
        <f t="shared" si="19"/>
        <v>#DIV/0!</v>
      </c>
      <c r="H93" s="3" t="e">
        <f>(D93)/(($B$93+E93)/2)</f>
        <v>#DIV/0!</v>
      </c>
      <c r="I93" s="3">
        <f>(D87+D88+D89+D90+D91+D92+D93)/(($B$87+E93)/2)</f>
        <v>0.12987012987012986</v>
      </c>
      <c r="J93" s="3">
        <f t="shared" si="20"/>
        <v>0.2857142857142857</v>
      </c>
      <c r="K93" s="3">
        <f t="shared" si="21"/>
        <v>0.2857142857142857</v>
      </c>
    </row>
    <row r="94" spans="1:16" x14ac:dyDescent="0.2">
      <c r="A94" s="2">
        <v>44228</v>
      </c>
      <c r="E94">
        <f t="shared" si="17"/>
        <v>0</v>
      </c>
      <c r="F94" s="5">
        <f t="shared" si="18"/>
        <v>0</v>
      </c>
      <c r="G94" s="3" t="e">
        <f t="shared" si="19"/>
        <v>#DIV/0!</v>
      </c>
      <c r="H94" s="3" t="e">
        <f>(D93+D94)/(($B$93+E94)/2)</f>
        <v>#DIV/0!</v>
      </c>
      <c r="I94" s="3">
        <f>(D87+D88+D89+D90+D91+D92+D93+D94)/(($B$87+E94)/2)</f>
        <v>0.12987012987012986</v>
      </c>
      <c r="J94" s="3">
        <f t="shared" si="20"/>
        <v>0.27777777777777779</v>
      </c>
      <c r="K94" s="3">
        <f t="shared" si="21"/>
        <v>0.27777777777777779</v>
      </c>
    </row>
    <row r="95" spans="1:16" x14ac:dyDescent="0.2">
      <c r="A95" s="2">
        <v>44256</v>
      </c>
      <c r="E95">
        <f t="shared" si="17"/>
        <v>0</v>
      </c>
      <c r="F95" s="5">
        <f t="shared" si="18"/>
        <v>0</v>
      </c>
      <c r="G95" s="3" t="e">
        <f t="shared" si="19"/>
        <v>#DIV/0!</v>
      </c>
      <c r="H95" s="3" t="e">
        <f>(D93+D94+D95)/(($B$93+E95)/2)</f>
        <v>#DIV/0!</v>
      </c>
      <c r="I95" s="3">
        <f>(D87+D88+D89+D90+D91+D92+D93+D94+D95)/(($B$87+E95)/2)</f>
        <v>0.12987012987012986</v>
      </c>
      <c r="J95" s="3">
        <f t="shared" si="20"/>
        <v>0.26315789473684209</v>
      </c>
      <c r="K95" s="3">
        <f t="shared" si="21"/>
        <v>0.26315789473684209</v>
      </c>
    </row>
    <row r="96" spans="1:16" x14ac:dyDescent="0.2">
      <c r="A96" s="2">
        <v>44287</v>
      </c>
      <c r="E96">
        <f t="shared" si="17"/>
        <v>0</v>
      </c>
      <c r="F96" s="5">
        <f t="shared" si="18"/>
        <v>0</v>
      </c>
      <c r="G96" s="3" t="e">
        <f t="shared" si="19"/>
        <v>#DIV/0!</v>
      </c>
      <c r="H96" s="3" t="e">
        <f>(D93+D94+D95+D96)/(($B$93+E96)/2)</f>
        <v>#DIV/0!</v>
      </c>
      <c r="I96" s="3">
        <f>(D87+D88+D89+D90+D91+D92+D93+D94+D95+D96)/(($B$87+E96)/2)</f>
        <v>0.12987012987012986</v>
      </c>
      <c r="J96" s="3">
        <f t="shared" si="20"/>
        <v>0.20512820512820512</v>
      </c>
      <c r="K96" s="3">
        <f t="shared" si="21"/>
        <v>0.20512820512820512</v>
      </c>
    </row>
    <row r="97" spans="1:11" x14ac:dyDescent="0.2">
      <c r="A97" s="2">
        <v>44317</v>
      </c>
      <c r="E97">
        <f t="shared" si="17"/>
        <v>0</v>
      </c>
      <c r="F97" s="5">
        <f t="shared" si="18"/>
        <v>0</v>
      </c>
      <c r="G97" s="3" t="e">
        <f t="shared" si="19"/>
        <v>#DIV/0!</v>
      </c>
      <c r="H97" s="3" t="e">
        <f>(D93+D94+D95+D96+D97)/(($B$93+E97)/2)</f>
        <v>#DIV/0!</v>
      </c>
      <c r="I97" s="3">
        <f>(D87+D88+D89+D90+D91+D92+D93+D94+D95+D96+D97)/(($B$87+E97)/2)</f>
        <v>0.12987012987012986</v>
      </c>
      <c r="J97" s="3">
        <f t="shared" si="20"/>
        <v>0.15789473684210525</v>
      </c>
      <c r="K97" s="3">
        <f t="shared" si="21"/>
        <v>0.15789473684210525</v>
      </c>
    </row>
    <row r="98" spans="1:11" x14ac:dyDescent="0.2">
      <c r="A98" s="2">
        <v>44348</v>
      </c>
      <c r="E98">
        <f t="shared" si="17"/>
        <v>0</v>
      </c>
      <c r="F98" s="5">
        <f t="shared" si="18"/>
        <v>0</v>
      </c>
      <c r="G98" s="3" t="e">
        <f t="shared" si="19"/>
        <v>#DIV/0!</v>
      </c>
      <c r="H98" s="3" t="e">
        <f>(D93+D94+D95+D96+D97+D98)/(($B$93+E98)/2)</f>
        <v>#DIV/0!</v>
      </c>
      <c r="I98" s="3">
        <f>(D87+D88+D89+D90+D91+D92+D93+D94+D95+D96+D97+D98)/(($B$87+E98)/2)</f>
        <v>0.12987012987012986</v>
      </c>
      <c r="J98" s="3">
        <f t="shared" si="20"/>
        <v>0.12987012987012986</v>
      </c>
      <c r="K98" s="3">
        <f t="shared" si="21"/>
        <v>0.12987012987012986</v>
      </c>
    </row>
  </sheetData>
  <mergeCells count="1">
    <mergeCell ref="A1:N1"/>
  </mergeCells>
  <phoneticPr fontId="0" type="noConversion"/>
  <pageMargins left="0.88" right="0.26" top="0.5" bottom="0.51" header="0.5" footer="0.5"/>
  <pageSetup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topLeftCell="A69" workbookViewId="0">
      <selection activeCell="P69" sqref="P1:P65536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7</v>
      </c>
      <c r="C3">
        <v>0</v>
      </c>
      <c r="D3">
        <v>0</v>
      </c>
      <c r="E3">
        <f t="shared" ref="E3:E66" si="0">B3+C3-D3</f>
        <v>7</v>
      </c>
      <c r="F3" s="5">
        <f t="shared" ref="F3:F66" si="1">C3-D3</f>
        <v>0</v>
      </c>
      <c r="G3" s="3">
        <f t="shared" ref="G3:G66" si="2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6" x14ac:dyDescent="0.2">
      <c r="A4" s="2">
        <v>41487</v>
      </c>
      <c r="B4">
        <v>7</v>
      </c>
      <c r="C4">
        <v>0</v>
      </c>
      <c r="D4">
        <v>0</v>
      </c>
      <c r="E4">
        <f t="shared" si="0"/>
        <v>7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x14ac:dyDescent="0.2">
      <c r="A5" s="2">
        <v>41518</v>
      </c>
      <c r="B5">
        <v>7</v>
      </c>
      <c r="C5">
        <v>0</v>
      </c>
      <c r="D5">
        <v>0</v>
      </c>
      <c r="E5">
        <f t="shared" si="0"/>
        <v>7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6" x14ac:dyDescent="0.2">
      <c r="A6" s="2">
        <v>41548</v>
      </c>
      <c r="B6">
        <v>7</v>
      </c>
      <c r="C6">
        <v>0</v>
      </c>
      <c r="D6">
        <v>0</v>
      </c>
      <c r="E6">
        <f t="shared" si="0"/>
        <v>7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6" x14ac:dyDescent="0.2">
      <c r="A7" s="2">
        <v>41579</v>
      </c>
      <c r="B7">
        <v>7</v>
      </c>
      <c r="C7">
        <v>0</v>
      </c>
      <c r="D7">
        <v>0</v>
      </c>
      <c r="E7">
        <f t="shared" si="0"/>
        <v>7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6" x14ac:dyDescent="0.2">
      <c r="A8" s="2">
        <v>41609</v>
      </c>
      <c r="B8">
        <v>7</v>
      </c>
      <c r="C8">
        <v>0</v>
      </c>
      <c r="D8">
        <v>1</v>
      </c>
      <c r="E8">
        <f t="shared" si="0"/>
        <v>6</v>
      </c>
      <c r="F8" s="5">
        <f t="shared" si="1"/>
        <v>-1</v>
      </c>
      <c r="G8" s="3">
        <f t="shared" si="2"/>
        <v>0.15384615384615385</v>
      </c>
      <c r="H8" s="3">
        <f>(D3+D4+D5+D6+D7+D8)/(($B$3+E8)/2)</f>
        <v>0.15384615384615385</v>
      </c>
      <c r="I8" s="3">
        <f>(D3+D4+D5+D6+D7+D8)/(($B$3+E8)/2)</f>
        <v>0.15384615384615385</v>
      </c>
      <c r="J8" s="3"/>
      <c r="K8" s="3"/>
    </row>
    <row r="9" spans="1:16" x14ac:dyDescent="0.2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0.15384615384615385</v>
      </c>
      <c r="J9" s="3"/>
      <c r="K9" s="3"/>
    </row>
    <row r="10" spans="1:16" x14ac:dyDescent="0.2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0.15384615384615385</v>
      </c>
      <c r="J10" s="3"/>
      <c r="K10" s="3"/>
    </row>
    <row r="11" spans="1:16" x14ac:dyDescent="0.2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0.15384615384615385</v>
      </c>
      <c r="J11" s="3"/>
      <c r="K11" s="3"/>
    </row>
    <row r="12" spans="1:16" x14ac:dyDescent="0.2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</v>
      </c>
      <c r="I12" s="3">
        <f>(D3+D4+D5+D6+D7+D8+D9+D10+D11+D12)/(($B$3+E12)/2)</f>
        <v>0.15384615384615385</v>
      </c>
      <c r="J12" s="3"/>
      <c r="K12" s="3"/>
    </row>
    <row r="13" spans="1:16" x14ac:dyDescent="0.2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</v>
      </c>
      <c r="I13" s="3">
        <f>(D3+D4+D5+D6+D7+D8+D9+D10+D11+D12+D13)/(($B$3+E13)/2)</f>
        <v>0.15384615384615385</v>
      </c>
      <c r="J13" s="3"/>
      <c r="K13" s="3"/>
    </row>
    <row r="14" spans="1:16" x14ac:dyDescent="0.2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</v>
      </c>
      <c r="I14" s="3">
        <f>(D3+D4+D5+D6+D7+D8+D9+D10+D11+D12+D13+D14)/(($B$3+E14)/2)</f>
        <v>0.15384615384615385</v>
      </c>
      <c r="J14" s="3">
        <f t="shared" ref="J14:J35" si="3">(D3+D4+D5+D6+D7+D8+D9+D10+D11+D12+D13+D14)/((B3+E14)/2)</f>
        <v>0.15384615384615385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6</v>
      </c>
      <c r="C15">
        <v>0</v>
      </c>
      <c r="D15">
        <v>0</v>
      </c>
      <c r="E15">
        <f t="shared" si="0"/>
        <v>6</v>
      </c>
      <c r="F15" s="5">
        <f t="shared" si="1"/>
        <v>0</v>
      </c>
      <c r="G15" s="3">
        <f t="shared" si="2"/>
        <v>0</v>
      </c>
      <c r="H15" s="3">
        <f>(D9+D10+D11+D12+D13+D14+D15)/(($B$9+E15)/2)</f>
        <v>0</v>
      </c>
      <c r="I15" s="3">
        <f>D15/(($B$15+E15)/2)</f>
        <v>0</v>
      </c>
      <c r="J15" s="3">
        <f t="shared" si="3"/>
        <v>0.15384615384615385</v>
      </c>
      <c r="K15" s="3">
        <f t="shared" si="4"/>
        <v>0</v>
      </c>
      <c r="M15" s="6"/>
    </row>
    <row r="16" spans="1:16" x14ac:dyDescent="0.2">
      <c r="A16" s="2">
        <v>41852</v>
      </c>
      <c r="B16">
        <v>6</v>
      </c>
      <c r="C16">
        <v>1</v>
      </c>
      <c r="D16">
        <v>1</v>
      </c>
      <c r="E16">
        <f t="shared" si="0"/>
        <v>6</v>
      </c>
      <c r="F16" s="5">
        <f t="shared" si="1"/>
        <v>0</v>
      </c>
      <c r="G16" s="3">
        <f t="shared" si="2"/>
        <v>0.16666666666666666</v>
      </c>
      <c r="H16" s="3">
        <f>(D9+D10+D11+D12+D13+D14+D15+D16)/(($B$9+E16)/2)</f>
        <v>0.16666666666666666</v>
      </c>
      <c r="I16" s="3">
        <f>(D15+D16)/(($B$15+E16)/2)</f>
        <v>0.16666666666666666</v>
      </c>
      <c r="J16" s="3">
        <f t="shared" si="3"/>
        <v>0.30769230769230771</v>
      </c>
      <c r="K16" s="3">
        <f t="shared" si="4"/>
        <v>0</v>
      </c>
      <c r="M16" s="6">
        <v>1</v>
      </c>
      <c r="P16" s="6"/>
    </row>
    <row r="17" spans="1:16" x14ac:dyDescent="0.2">
      <c r="A17" s="2">
        <v>41883</v>
      </c>
      <c r="B17">
        <v>6</v>
      </c>
      <c r="C17">
        <v>1</v>
      </c>
      <c r="D17">
        <v>0</v>
      </c>
      <c r="E17">
        <f t="shared" si="0"/>
        <v>7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0.15384615384615385</v>
      </c>
      <c r="I17" s="3">
        <f>(D15+D16+D17)/(($B$15+E17)/2)</f>
        <v>0.15384615384615385</v>
      </c>
      <c r="J17" s="3">
        <f t="shared" si="3"/>
        <v>0.2857142857142857</v>
      </c>
      <c r="K17" s="3">
        <f t="shared" si="4"/>
        <v>0</v>
      </c>
      <c r="M17" s="6"/>
      <c r="P17" s="6"/>
    </row>
    <row r="18" spans="1:16" x14ac:dyDescent="0.2">
      <c r="A18" s="2">
        <v>41913</v>
      </c>
      <c r="B18">
        <v>7</v>
      </c>
      <c r="C18">
        <v>0</v>
      </c>
      <c r="D18">
        <v>0</v>
      </c>
      <c r="E18">
        <f t="shared" si="0"/>
        <v>7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0.15384615384615385</v>
      </c>
      <c r="I18" s="3">
        <f>(D15+D16+D17+D18)/(($B$15+E18)/2)</f>
        <v>0.15384615384615385</v>
      </c>
      <c r="J18" s="3">
        <f t="shared" si="3"/>
        <v>0.2857142857142857</v>
      </c>
      <c r="K18" s="3">
        <f t="shared" si="4"/>
        <v>0</v>
      </c>
      <c r="M18" s="6"/>
    </row>
    <row r="19" spans="1:16" x14ac:dyDescent="0.2">
      <c r="A19" s="2">
        <v>41944</v>
      </c>
      <c r="B19">
        <v>7</v>
      </c>
      <c r="C19">
        <v>0</v>
      </c>
      <c r="D19">
        <v>0</v>
      </c>
      <c r="E19">
        <f t="shared" si="0"/>
        <v>7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0.15384615384615385</v>
      </c>
      <c r="I19" s="3">
        <f>(D15+D16+D17+D18+D19)/(($B$15+E19)/2)</f>
        <v>0.15384615384615385</v>
      </c>
      <c r="J19" s="3">
        <f t="shared" si="3"/>
        <v>0.2857142857142857</v>
      </c>
      <c r="K19" s="3">
        <f t="shared" si="4"/>
        <v>0</v>
      </c>
      <c r="M19" s="6"/>
    </row>
    <row r="20" spans="1:16" x14ac:dyDescent="0.2">
      <c r="A20" s="2">
        <v>41974</v>
      </c>
      <c r="B20">
        <v>7</v>
      </c>
      <c r="C20">
        <v>0</v>
      </c>
      <c r="D20">
        <v>0</v>
      </c>
      <c r="E20">
        <f t="shared" si="0"/>
        <v>7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0.15384615384615385</v>
      </c>
      <c r="I20" s="3">
        <f>(D15+D16+D17+D18+D19+D20)/(($B$15+E20)/2)</f>
        <v>0.15384615384615385</v>
      </c>
      <c r="J20" s="3">
        <f t="shared" si="3"/>
        <v>0.15384615384615385</v>
      </c>
      <c r="K20" s="3">
        <f t="shared" si="4"/>
        <v>0</v>
      </c>
      <c r="M20" s="6"/>
    </row>
    <row r="21" spans="1:16" x14ac:dyDescent="0.2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0.15384615384615385</v>
      </c>
      <c r="J21" s="3">
        <f t="shared" si="3"/>
        <v>0.15384615384615385</v>
      </c>
      <c r="K21" s="3">
        <f t="shared" si="4"/>
        <v>0</v>
      </c>
      <c r="M21" s="6"/>
    </row>
    <row r="22" spans="1:16" x14ac:dyDescent="0.2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0.15384615384615385</v>
      </c>
      <c r="J22" s="3">
        <f t="shared" si="3"/>
        <v>0.15384615384615385</v>
      </c>
      <c r="K22" s="3">
        <f t="shared" si="4"/>
        <v>0</v>
      </c>
      <c r="M22" s="6"/>
    </row>
    <row r="23" spans="1:16" x14ac:dyDescent="0.2">
      <c r="A23" s="2">
        <v>42064</v>
      </c>
      <c r="B23">
        <v>7</v>
      </c>
      <c r="C23">
        <v>0</v>
      </c>
      <c r="D23">
        <v>1</v>
      </c>
      <c r="E23">
        <f t="shared" si="0"/>
        <v>6</v>
      </c>
      <c r="F23" s="5">
        <f t="shared" si="1"/>
        <v>-1</v>
      </c>
      <c r="G23" s="3">
        <f t="shared" si="2"/>
        <v>0.15384615384615385</v>
      </c>
      <c r="H23" s="3">
        <f>(D21+D22+D23)/(($B$21+E23)/2)</f>
        <v>0.15384615384615385</v>
      </c>
      <c r="I23" s="3">
        <f>(D15+D16+D17+D18+D19+D20+D21+D22+D23)/(($B$15+E23)/2)</f>
        <v>0.33333333333333331</v>
      </c>
      <c r="J23" s="3">
        <f t="shared" si="3"/>
        <v>0.33333333333333331</v>
      </c>
      <c r="K23" s="3">
        <f t="shared" si="4"/>
        <v>0.16666666666666666</v>
      </c>
      <c r="L23">
        <v>1</v>
      </c>
      <c r="M23" s="6"/>
      <c r="P23" s="6"/>
    </row>
    <row r="24" spans="1:16" x14ac:dyDescent="0.2">
      <c r="A24" s="2">
        <v>42095</v>
      </c>
      <c r="B24">
        <v>6</v>
      </c>
      <c r="C24">
        <v>0</v>
      </c>
      <c r="D24">
        <v>0</v>
      </c>
      <c r="E24">
        <f t="shared" si="0"/>
        <v>6</v>
      </c>
      <c r="F24" s="5">
        <f t="shared" si="1"/>
        <v>0</v>
      </c>
      <c r="G24" s="3">
        <f t="shared" si="2"/>
        <v>0</v>
      </c>
      <c r="H24" s="3">
        <f>(D21+D22+D23+D24)/(($B$21+E24)/2)</f>
        <v>0.15384615384615385</v>
      </c>
      <c r="I24" s="3">
        <f>(D15+D16+D17+D18+D19+D20+D21+D22+D23+D24)/(($B$15+E24)/2)</f>
        <v>0.33333333333333331</v>
      </c>
      <c r="J24" s="3">
        <f t="shared" si="3"/>
        <v>0.33333333333333331</v>
      </c>
      <c r="K24" s="3">
        <f t="shared" si="4"/>
        <v>0.16666666666666666</v>
      </c>
      <c r="M24" s="6"/>
    </row>
    <row r="25" spans="1:16" x14ac:dyDescent="0.2">
      <c r="A25" s="2">
        <v>42125</v>
      </c>
      <c r="B25">
        <v>6</v>
      </c>
      <c r="C25">
        <v>1</v>
      </c>
      <c r="D25">
        <v>0</v>
      </c>
      <c r="E25">
        <f t="shared" si="0"/>
        <v>7</v>
      </c>
      <c r="F25" s="5">
        <f t="shared" si="1"/>
        <v>1</v>
      </c>
      <c r="G25" s="3">
        <f t="shared" si="2"/>
        <v>0</v>
      </c>
      <c r="H25" s="3">
        <f>(D21+D22+D23+D24+D25)/(($B$21+E25)/2)</f>
        <v>0.14285714285714285</v>
      </c>
      <c r="I25" s="3">
        <f>(D15+D16+D17+D18+D19+D20+D21+D22+D23+D24+D25)/(($B$15+E25)/2)</f>
        <v>0.30769230769230771</v>
      </c>
      <c r="J25" s="3">
        <f t="shared" si="3"/>
        <v>0.30769230769230771</v>
      </c>
      <c r="K25" s="3">
        <f t="shared" si="4"/>
        <v>0.15384615384615385</v>
      </c>
      <c r="M25" s="6"/>
      <c r="P25" s="6"/>
    </row>
    <row r="26" spans="1:16" x14ac:dyDescent="0.2">
      <c r="A26" s="2">
        <v>42156</v>
      </c>
      <c r="B26">
        <v>7</v>
      </c>
      <c r="C26">
        <v>0</v>
      </c>
      <c r="D26">
        <v>1</v>
      </c>
      <c r="E26">
        <f t="shared" si="0"/>
        <v>6</v>
      </c>
      <c r="F26" s="5">
        <f t="shared" si="1"/>
        <v>-1</v>
      </c>
      <c r="G26" s="3">
        <f t="shared" si="2"/>
        <v>0.15384615384615385</v>
      </c>
      <c r="H26" s="3">
        <f>(D21+D22+D23+D24+D25+D26)/(($B$21+E26)/2)</f>
        <v>0.30769230769230771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0.33333333333333331</v>
      </c>
      <c r="L26">
        <v>1</v>
      </c>
      <c r="M26" s="6"/>
      <c r="P26" s="6"/>
    </row>
    <row r="27" spans="1:16" x14ac:dyDescent="0.2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0.26666666666666666</v>
      </c>
      <c r="I27" s="3">
        <f>D27/(($B$27+E27)/2)</f>
        <v>0</v>
      </c>
      <c r="J27" s="3">
        <f t="shared" si="3"/>
        <v>0.42857142857142855</v>
      </c>
      <c r="K27" s="3">
        <f t="shared" si="4"/>
        <v>0.2857142857142857</v>
      </c>
      <c r="M27" s="6"/>
      <c r="P27" s="6"/>
    </row>
    <row r="28" spans="1:16" x14ac:dyDescent="0.2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0.26666666666666666</v>
      </c>
      <c r="I28" s="3">
        <f>(D27+D28)/(($B$27+E28)/2)</f>
        <v>0</v>
      </c>
      <c r="J28" s="3">
        <f t="shared" si="3"/>
        <v>0.2857142857142857</v>
      </c>
      <c r="K28" s="3">
        <f t="shared" si="4"/>
        <v>0.2857142857142857</v>
      </c>
      <c r="M28" s="6"/>
    </row>
    <row r="29" spans="1:16" x14ac:dyDescent="0.2">
      <c r="A29" s="2">
        <v>42248</v>
      </c>
      <c r="B29">
        <v>8</v>
      </c>
      <c r="C29">
        <v>1</v>
      </c>
      <c r="D29">
        <v>0</v>
      </c>
      <c r="E29">
        <f t="shared" si="0"/>
        <v>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0.25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M29" s="6"/>
    </row>
    <row r="30" spans="1:16" x14ac:dyDescent="0.2">
      <c r="A30" s="2">
        <v>42278</v>
      </c>
      <c r="B30">
        <v>9</v>
      </c>
      <c r="C30">
        <v>0</v>
      </c>
      <c r="D30">
        <v>1</v>
      </c>
      <c r="E30">
        <f t="shared" si="0"/>
        <v>8</v>
      </c>
      <c r="F30" s="5">
        <f t="shared" si="1"/>
        <v>-1</v>
      </c>
      <c r="G30" s="3">
        <f t="shared" si="2"/>
        <v>0.11764705882352941</v>
      </c>
      <c r="H30" s="3">
        <f>(D21+D22+D23+D24+D25+D26+D27+D28+D29+D30)/(($B$21+E30)/2)</f>
        <v>0.4</v>
      </c>
      <c r="I30" s="3">
        <f>(D27+D28+D29+D30)/(($B$27+E30)/2)</f>
        <v>0.125</v>
      </c>
      <c r="J30" s="3">
        <f t="shared" si="3"/>
        <v>0.4</v>
      </c>
      <c r="K30" s="3">
        <f t="shared" si="4"/>
        <v>0.4</v>
      </c>
      <c r="L30">
        <v>1</v>
      </c>
      <c r="M30" s="6"/>
      <c r="P30" s="6"/>
    </row>
    <row r="31" spans="1:16" x14ac:dyDescent="0.2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0.4</v>
      </c>
      <c r="I31" s="3">
        <f>(D27+D28+D29+D30+D31)/(($B$27+E31)/2)</f>
        <v>0.125</v>
      </c>
      <c r="J31" s="3">
        <f t="shared" si="3"/>
        <v>0.4</v>
      </c>
      <c r="K31" s="3">
        <f t="shared" si="4"/>
        <v>0.4</v>
      </c>
      <c r="M31" s="6"/>
    </row>
    <row r="32" spans="1:16" x14ac:dyDescent="0.2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0.4</v>
      </c>
      <c r="I32" s="3">
        <f>(D27+D28+D29+D30+D31+D32)/(($B$27+E32)/2)</f>
        <v>0.125</v>
      </c>
      <c r="J32" s="3">
        <f t="shared" si="3"/>
        <v>0.4</v>
      </c>
      <c r="K32" s="3">
        <f t="shared" si="4"/>
        <v>0.4</v>
      </c>
      <c r="M32" s="6"/>
    </row>
    <row r="33" spans="1:16" x14ac:dyDescent="0.2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0.4</v>
      </c>
      <c r="K33" s="3">
        <f t="shared" si="4"/>
        <v>0.4</v>
      </c>
      <c r="M33" s="6"/>
      <c r="P33" s="6"/>
    </row>
    <row r="34" spans="1:16" x14ac:dyDescent="0.2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0.4</v>
      </c>
      <c r="K34" s="3">
        <f t="shared" si="4"/>
        <v>0.4</v>
      </c>
      <c r="M34" s="6"/>
    </row>
    <row r="35" spans="1:16" x14ac:dyDescent="0.2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0.2857142857142857</v>
      </c>
      <c r="K35" s="3">
        <f t="shared" si="4"/>
        <v>0.2857142857142857</v>
      </c>
      <c r="M35" s="6"/>
    </row>
    <row r="36" spans="1:16" x14ac:dyDescent="0.2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0.2857142857142857</v>
      </c>
      <c r="K36" s="3">
        <f t="shared" si="4"/>
        <v>0.2857142857142857</v>
      </c>
    </row>
    <row r="37" spans="1:16" x14ac:dyDescent="0.2">
      <c r="A37" s="2">
        <v>42491</v>
      </c>
      <c r="B37">
        <v>8</v>
      </c>
      <c r="C37">
        <v>0</v>
      </c>
      <c r="D37">
        <v>1</v>
      </c>
      <c r="E37">
        <f t="shared" si="0"/>
        <v>7</v>
      </c>
      <c r="F37" s="5">
        <f t="shared" si="1"/>
        <v>-1</v>
      </c>
      <c r="G37" s="3">
        <f t="shared" si="2"/>
        <v>0.13333333333333333</v>
      </c>
      <c r="H37" s="3">
        <f>(D33+D34+D35+D36+D37)/(($B$33+E37)/2)</f>
        <v>0.13333333333333333</v>
      </c>
      <c r="I37" s="3">
        <f>(D27+D28+D29+D30+D31+D32+D33+D34+D35+D36+D37)/(($B$27+E37)/2)</f>
        <v>0.26666666666666666</v>
      </c>
      <c r="J37" s="3">
        <f>(D26+D27+D28+D29+D30+D31+D32+D33+D34+D35+D36+D37)/((B26+E37)/2)</f>
        <v>0.42857142857142855</v>
      </c>
      <c r="K37" s="3">
        <f t="shared" si="4"/>
        <v>0.42857142857142855</v>
      </c>
      <c r="L37">
        <v>1</v>
      </c>
      <c r="P37" s="6"/>
    </row>
    <row r="38" spans="1:16" x14ac:dyDescent="0.2">
      <c r="A38" s="2">
        <v>42522</v>
      </c>
      <c r="B38">
        <v>7</v>
      </c>
      <c r="C38">
        <v>0</v>
      </c>
      <c r="D38">
        <v>0</v>
      </c>
      <c r="E38">
        <f t="shared" si="0"/>
        <v>7</v>
      </c>
      <c r="F38" s="5">
        <f t="shared" si="1"/>
        <v>0</v>
      </c>
      <c r="G38" s="3">
        <f t="shared" si="2"/>
        <v>0</v>
      </c>
      <c r="H38" s="3">
        <f>(D33+D34+D35+D36+D37+D38)/(($B$33+E38)/2)</f>
        <v>0.13333333333333333</v>
      </c>
      <c r="I38" s="3">
        <f>(D27+D28+D29+D30+D31+D32+D33+D34+D35+D36+D37+D38)/(($B$27+E38)/2)</f>
        <v>0.26666666666666666</v>
      </c>
      <c r="J38" s="3">
        <f>(D27+D28+D29+D30+D31+D32+D33+D34+D35+D36+D37+D38)/((B27+E38)/2)</f>
        <v>0.26666666666666666</v>
      </c>
      <c r="K38" s="3">
        <f t="shared" si="4"/>
        <v>0.26666666666666666</v>
      </c>
    </row>
    <row r="39" spans="1:16" x14ac:dyDescent="0.2">
      <c r="A39" s="2">
        <v>42552</v>
      </c>
      <c r="B39">
        <v>7</v>
      </c>
      <c r="C39">
        <v>0</v>
      </c>
      <c r="D39">
        <v>0</v>
      </c>
      <c r="E39">
        <f t="shared" si="0"/>
        <v>7</v>
      </c>
      <c r="F39" s="5">
        <f t="shared" si="1"/>
        <v>0</v>
      </c>
      <c r="G39" s="3">
        <f t="shared" si="2"/>
        <v>0</v>
      </c>
      <c r="H39" s="3">
        <f>(D33+D34+D35+D36+D37+D38+D39)/(($B$33+E39)/2)</f>
        <v>0.13333333333333333</v>
      </c>
      <c r="I39" s="3">
        <f>D39/(($B$39+E39)/2)</f>
        <v>0</v>
      </c>
      <c r="J39" s="3">
        <f t="shared" ref="J39:J86" si="5">(D28+D29+D30+D31+D32+D33+D34+D35+D36+D37+D38+D39)/((B28+E39)/2)</f>
        <v>0.26666666666666666</v>
      </c>
      <c r="K39" s="3">
        <f t="shared" si="4"/>
        <v>0.26666666666666666</v>
      </c>
    </row>
    <row r="40" spans="1:16" x14ac:dyDescent="0.2">
      <c r="A40" s="2">
        <v>42583</v>
      </c>
      <c r="B40">
        <v>7</v>
      </c>
      <c r="C40">
        <v>0</v>
      </c>
      <c r="D40">
        <v>1</v>
      </c>
      <c r="E40">
        <f t="shared" si="0"/>
        <v>6</v>
      </c>
      <c r="F40" s="5">
        <f t="shared" si="1"/>
        <v>-1</v>
      </c>
      <c r="G40" s="3">
        <f t="shared" si="2"/>
        <v>0.15384615384615385</v>
      </c>
      <c r="H40" s="3">
        <f>(D33+D34+D35+D36+D37+D38+D39+D40)/(($B$33+E40)/2)</f>
        <v>0.2857142857142857</v>
      </c>
      <c r="I40" s="3">
        <f>(D39+D40)/(($B$39+E40)/2)</f>
        <v>0.15384615384615385</v>
      </c>
      <c r="J40" s="3">
        <f t="shared" si="5"/>
        <v>0.42857142857142855</v>
      </c>
      <c r="K40" s="3">
        <f t="shared" si="4"/>
        <v>0.42857142857142855</v>
      </c>
      <c r="L40">
        <v>1</v>
      </c>
      <c r="P40" s="6"/>
    </row>
    <row r="41" spans="1:16" x14ac:dyDescent="0.2">
      <c r="A41" s="2">
        <v>42614</v>
      </c>
      <c r="B41">
        <v>6</v>
      </c>
      <c r="C41">
        <v>0</v>
      </c>
      <c r="D41">
        <v>0</v>
      </c>
      <c r="E41">
        <f t="shared" si="0"/>
        <v>6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0.2857142857142857</v>
      </c>
      <c r="I41" s="3">
        <f>(D39+D40+D41)/(($B$39+E41)/2)</f>
        <v>0.15384615384615385</v>
      </c>
      <c r="J41" s="3">
        <f t="shared" si="5"/>
        <v>0.4</v>
      </c>
      <c r="K41" s="3">
        <f t="shared" si="4"/>
        <v>0.4</v>
      </c>
    </row>
    <row r="42" spans="1:16" x14ac:dyDescent="0.2">
      <c r="A42" s="2">
        <v>42644</v>
      </c>
      <c r="B42">
        <v>6</v>
      </c>
      <c r="C42">
        <v>0</v>
      </c>
      <c r="D42">
        <v>0</v>
      </c>
      <c r="E42">
        <f t="shared" si="0"/>
        <v>6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0.2857142857142857</v>
      </c>
      <c r="I42" s="3">
        <f>(D39+D40+D41+D42)/(($B$39+E42)/2)</f>
        <v>0.15384615384615385</v>
      </c>
      <c r="J42" s="3">
        <f t="shared" si="5"/>
        <v>0.2857142857142857</v>
      </c>
      <c r="K42" s="3">
        <f t="shared" si="4"/>
        <v>0.2857142857142857</v>
      </c>
    </row>
    <row r="43" spans="1:16" x14ac:dyDescent="0.2">
      <c r="A43" s="2">
        <v>42675</v>
      </c>
      <c r="B43">
        <v>6</v>
      </c>
      <c r="C43">
        <v>1</v>
      </c>
      <c r="D43">
        <v>0</v>
      </c>
      <c r="E43">
        <f t="shared" si="0"/>
        <v>7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0.26666666666666666</v>
      </c>
      <c r="I43" s="3">
        <f>(D39+D40+D41+D42+D43)/(($B$39+E43)/2)</f>
        <v>0.14285714285714285</v>
      </c>
      <c r="J43" s="3">
        <f t="shared" si="5"/>
        <v>0.26666666666666666</v>
      </c>
      <c r="K43" s="3">
        <f t="shared" si="4"/>
        <v>0.26666666666666666</v>
      </c>
      <c r="P43" s="6"/>
    </row>
    <row r="44" spans="1:16" x14ac:dyDescent="0.2">
      <c r="A44" s="2">
        <v>42705</v>
      </c>
      <c r="B44">
        <v>7</v>
      </c>
      <c r="C44">
        <v>1</v>
      </c>
      <c r="D44">
        <v>0</v>
      </c>
      <c r="E44">
        <f t="shared" si="0"/>
        <v>8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0.25</v>
      </c>
      <c r="I44" s="3">
        <f>(D39+D40+D41+D42+D43+D44)/(($B$39+E44)/2)</f>
        <v>0.13333333333333333</v>
      </c>
      <c r="J44" s="3">
        <f t="shared" si="5"/>
        <v>0.25</v>
      </c>
      <c r="K44" s="3">
        <f t="shared" si="4"/>
        <v>0.25</v>
      </c>
      <c r="P44" s="6"/>
    </row>
    <row r="45" spans="1:16" x14ac:dyDescent="0.2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0.13333333333333333</v>
      </c>
      <c r="J45" s="3">
        <f t="shared" si="5"/>
        <v>0.25</v>
      </c>
      <c r="K45" s="3">
        <f t="shared" si="4"/>
        <v>0.25</v>
      </c>
    </row>
    <row r="46" spans="1:16" x14ac:dyDescent="0.2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0.13333333333333333</v>
      </c>
      <c r="J46" s="3">
        <f t="shared" si="5"/>
        <v>0.25</v>
      </c>
      <c r="K46" s="3">
        <f t="shared" si="4"/>
        <v>0.25</v>
      </c>
    </row>
    <row r="47" spans="1:16" x14ac:dyDescent="0.2">
      <c r="A47" s="2">
        <v>42795</v>
      </c>
      <c r="B47">
        <v>8</v>
      </c>
      <c r="C47">
        <v>1</v>
      </c>
      <c r="D47">
        <v>0</v>
      </c>
      <c r="E47">
        <f t="shared" si="0"/>
        <v>9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0.23529411764705882</v>
      </c>
      <c r="K47" s="3">
        <f t="shared" si="4"/>
        <v>0.23529411764705882</v>
      </c>
      <c r="P47" s="6"/>
    </row>
    <row r="48" spans="1:16" x14ac:dyDescent="0.2">
      <c r="A48" s="2">
        <v>42826</v>
      </c>
      <c r="B48">
        <v>9</v>
      </c>
      <c r="C48">
        <v>0</v>
      </c>
      <c r="D48">
        <v>1</v>
      </c>
      <c r="E48">
        <f t="shared" si="0"/>
        <v>8</v>
      </c>
      <c r="F48" s="5">
        <f t="shared" si="1"/>
        <v>-1</v>
      </c>
      <c r="G48" s="3">
        <f t="shared" si="2"/>
        <v>0.11764705882352941</v>
      </c>
      <c r="H48" s="3">
        <f>(D45+D46+D47+D48)/(($B$45+E48)/2)</f>
        <v>0.125</v>
      </c>
      <c r="I48" s="3">
        <f>(D39+D40+D41+D42+D43+D44+D45+D46+D47+D48)/(($B$39+E48)/2)</f>
        <v>0.26666666666666666</v>
      </c>
      <c r="J48" s="3">
        <f t="shared" si="5"/>
        <v>0.375</v>
      </c>
      <c r="K48" s="3">
        <f t="shared" si="4"/>
        <v>0.375</v>
      </c>
      <c r="L48">
        <v>1</v>
      </c>
      <c r="P48" s="6"/>
    </row>
    <row r="49" spans="1:16" x14ac:dyDescent="0.2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0.26666666666666666</v>
      </c>
      <c r="J49" s="3">
        <f t="shared" si="5"/>
        <v>0.26666666666666666</v>
      </c>
      <c r="K49" s="3">
        <f t="shared" si="4"/>
        <v>0.26666666666666666</v>
      </c>
    </row>
    <row r="50" spans="1:16" x14ac:dyDescent="0.2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0.26666666666666666</v>
      </c>
      <c r="J50" s="3">
        <f t="shared" si="5"/>
        <v>0.26666666666666666</v>
      </c>
      <c r="K50" s="3">
        <f t="shared" si="4"/>
        <v>0.26666666666666666</v>
      </c>
    </row>
    <row r="51" spans="1:16" x14ac:dyDescent="0.2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0.26666666666666666</v>
      </c>
      <c r="K51" s="3">
        <f t="shared" si="4"/>
        <v>0.26666666666666666</v>
      </c>
    </row>
    <row r="52" spans="1:16" x14ac:dyDescent="0.2">
      <c r="A52" s="2">
        <v>42948</v>
      </c>
      <c r="B52">
        <v>8</v>
      </c>
      <c r="C52">
        <v>0</v>
      </c>
      <c r="D52">
        <v>0</v>
      </c>
      <c r="E52">
        <f t="shared" si="0"/>
        <v>8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0.125</v>
      </c>
      <c r="I52" s="3">
        <f>(D51+D52)/(($B$51+E52)/2)</f>
        <v>0</v>
      </c>
      <c r="J52" s="3">
        <f t="shared" si="5"/>
        <v>0.14285714285714285</v>
      </c>
      <c r="K52" s="3">
        <f t="shared" si="4"/>
        <v>0.14285714285714285</v>
      </c>
    </row>
    <row r="53" spans="1:16" x14ac:dyDescent="0.2">
      <c r="A53" s="2">
        <v>42979</v>
      </c>
      <c r="B53">
        <v>8</v>
      </c>
      <c r="C53">
        <v>0</v>
      </c>
      <c r="D53">
        <v>0</v>
      </c>
      <c r="E53">
        <f t="shared" si="0"/>
        <v>8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0.125</v>
      </c>
      <c r="I53" s="3">
        <f>(D51+D52+D53)/(($B$51+E53)/2)</f>
        <v>0</v>
      </c>
      <c r="J53" s="3">
        <f t="shared" si="5"/>
        <v>0.14285714285714285</v>
      </c>
      <c r="K53" s="3">
        <f t="shared" si="4"/>
        <v>0.14285714285714285</v>
      </c>
    </row>
    <row r="54" spans="1:16" x14ac:dyDescent="0.2">
      <c r="A54" s="2">
        <v>43009</v>
      </c>
      <c r="B54">
        <v>8</v>
      </c>
      <c r="C54">
        <v>0</v>
      </c>
      <c r="D54">
        <v>0</v>
      </c>
      <c r="E54">
        <f t="shared" si="0"/>
        <v>8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0.125</v>
      </c>
      <c r="I54" s="3">
        <f>(D51+D52+D53+D54)/(($B$51+E54)/2)</f>
        <v>0</v>
      </c>
      <c r="J54" s="3">
        <f t="shared" si="5"/>
        <v>0.14285714285714285</v>
      </c>
      <c r="K54" s="3">
        <f t="shared" si="4"/>
        <v>0.14285714285714285</v>
      </c>
    </row>
    <row r="55" spans="1:16" x14ac:dyDescent="0.2">
      <c r="A55" s="2">
        <v>43040</v>
      </c>
      <c r="B55">
        <v>8</v>
      </c>
      <c r="C55">
        <v>0</v>
      </c>
      <c r="D55">
        <v>0</v>
      </c>
      <c r="E55">
        <f t="shared" si="0"/>
        <v>8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0.125</v>
      </c>
      <c r="I55" s="3">
        <f>(D51+D52+D53+D54+D55)/(($B$51+E55)/2)</f>
        <v>0</v>
      </c>
      <c r="J55" s="3">
        <f t="shared" si="5"/>
        <v>0.13333333333333333</v>
      </c>
      <c r="K55" s="3">
        <f t="shared" si="4"/>
        <v>0.13333333333333333</v>
      </c>
    </row>
    <row r="56" spans="1:16" x14ac:dyDescent="0.2">
      <c r="A56" s="2">
        <v>43070</v>
      </c>
      <c r="B56">
        <v>8</v>
      </c>
      <c r="C56">
        <v>0</v>
      </c>
      <c r="D56">
        <v>0</v>
      </c>
      <c r="E56">
        <f t="shared" si="0"/>
        <v>8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0.125</v>
      </c>
      <c r="I56" s="3">
        <f>(D51+D52+D53+D54+D55+D56)/(($B$51+E56)/2)</f>
        <v>0</v>
      </c>
      <c r="J56" s="3">
        <f t="shared" si="5"/>
        <v>0.125</v>
      </c>
      <c r="K56" s="3">
        <f t="shared" si="4"/>
        <v>0.125</v>
      </c>
    </row>
    <row r="57" spans="1:16" x14ac:dyDescent="0.2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0.125</v>
      </c>
      <c r="K57" s="3">
        <f t="shared" si="4"/>
        <v>0.125</v>
      </c>
    </row>
    <row r="58" spans="1:16" x14ac:dyDescent="0.2">
      <c r="A58" s="2">
        <v>43132</v>
      </c>
      <c r="B58">
        <v>8</v>
      </c>
      <c r="C58">
        <v>1</v>
      </c>
      <c r="D58">
        <v>0</v>
      </c>
      <c r="E58">
        <f t="shared" si="0"/>
        <v>9</v>
      </c>
      <c r="F58" s="5">
        <f t="shared" si="1"/>
        <v>1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</v>
      </c>
      <c r="J58" s="3">
        <f t="shared" si="5"/>
        <v>0.11764705882352941</v>
      </c>
      <c r="K58" s="3">
        <f t="shared" si="4"/>
        <v>0.11764705882352941</v>
      </c>
      <c r="P58" s="6"/>
    </row>
    <row r="59" spans="1:16" x14ac:dyDescent="0.2">
      <c r="A59" s="2">
        <v>43160</v>
      </c>
      <c r="B59">
        <v>9</v>
      </c>
      <c r="C59">
        <v>0</v>
      </c>
      <c r="D59">
        <v>0</v>
      </c>
      <c r="E59">
        <f t="shared" si="0"/>
        <v>9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</v>
      </c>
      <c r="J59" s="3">
        <f t="shared" si="5"/>
        <v>0.1111111111111111</v>
      </c>
      <c r="K59" s="3">
        <f t="shared" si="4"/>
        <v>0.1111111111111111</v>
      </c>
    </row>
    <row r="60" spans="1:16" x14ac:dyDescent="0.2">
      <c r="A60" s="2">
        <v>43191</v>
      </c>
      <c r="B60">
        <v>9</v>
      </c>
      <c r="C60">
        <v>0</v>
      </c>
      <c r="D60">
        <v>0</v>
      </c>
      <c r="E60">
        <f t="shared" si="0"/>
        <v>9</v>
      </c>
      <c r="F60" s="5">
        <f t="shared" si="1"/>
        <v>0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</v>
      </c>
      <c r="J60" s="3">
        <f t="shared" si="5"/>
        <v>0</v>
      </c>
      <c r="K60" s="3">
        <f t="shared" si="4"/>
        <v>0</v>
      </c>
    </row>
    <row r="61" spans="1:16" x14ac:dyDescent="0.2">
      <c r="A61" s="2">
        <v>43221</v>
      </c>
      <c r="B61">
        <v>9</v>
      </c>
      <c r="C61">
        <v>0</v>
      </c>
      <c r="D61">
        <v>0</v>
      </c>
      <c r="E61">
        <f t="shared" si="0"/>
        <v>9</v>
      </c>
      <c r="F61" s="5">
        <f t="shared" si="1"/>
        <v>0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</v>
      </c>
      <c r="J61" s="3">
        <f t="shared" si="5"/>
        <v>0</v>
      </c>
      <c r="K61" s="3">
        <f t="shared" si="4"/>
        <v>0</v>
      </c>
    </row>
    <row r="62" spans="1:16" x14ac:dyDescent="0.2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</v>
      </c>
      <c r="J62" s="3">
        <f t="shared" si="5"/>
        <v>0</v>
      </c>
      <c r="K62" s="3">
        <f t="shared" si="4"/>
        <v>0</v>
      </c>
    </row>
    <row r="63" spans="1:16" x14ac:dyDescent="0.2">
      <c r="A63" s="2">
        <v>43282</v>
      </c>
      <c r="B63">
        <v>9</v>
      </c>
      <c r="C63">
        <v>0</v>
      </c>
      <c r="D63">
        <v>0</v>
      </c>
      <c r="E63">
        <f t="shared" si="0"/>
        <v>9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</v>
      </c>
      <c r="K63" s="3">
        <f t="shared" si="4"/>
        <v>0</v>
      </c>
    </row>
    <row r="64" spans="1:16" x14ac:dyDescent="0.2">
      <c r="A64" s="2">
        <v>43313</v>
      </c>
      <c r="B64">
        <v>9</v>
      </c>
      <c r="C64">
        <v>0</v>
      </c>
      <c r="D64">
        <v>0</v>
      </c>
      <c r="E64">
        <f t="shared" si="0"/>
        <v>9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</v>
      </c>
      <c r="K64" s="3">
        <f t="shared" si="4"/>
        <v>0</v>
      </c>
    </row>
    <row r="65" spans="1:16" x14ac:dyDescent="0.2">
      <c r="A65" s="2">
        <v>43344</v>
      </c>
      <c r="B65">
        <v>9</v>
      </c>
      <c r="C65">
        <v>0</v>
      </c>
      <c r="D65">
        <v>0</v>
      </c>
      <c r="E65">
        <f t="shared" si="0"/>
        <v>9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</v>
      </c>
      <c r="K65" s="3">
        <f t="shared" si="4"/>
        <v>0</v>
      </c>
    </row>
    <row r="66" spans="1:16" x14ac:dyDescent="0.2">
      <c r="A66" s="2">
        <v>43374</v>
      </c>
      <c r="B66">
        <v>9</v>
      </c>
      <c r="C66">
        <v>0</v>
      </c>
      <c r="D66">
        <v>1</v>
      </c>
      <c r="E66">
        <f t="shared" si="0"/>
        <v>8</v>
      </c>
      <c r="F66" s="5">
        <f t="shared" si="1"/>
        <v>-1</v>
      </c>
      <c r="G66" s="3">
        <f t="shared" si="2"/>
        <v>0.11764705882352941</v>
      </c>
      <c r="H66" s="3">
        <f>(D57+D58+D59+D60+D61+D62+D63+D64+D65+D66)/(($B$57+E66)/2)</f>
        <v>0.125</v>
      </c>
      <c r="I66" s="3">
        <f>(D63+D64+D65+D66)/(($B$63+E66)/2)</f>
        <v>0.11764705882352941</v>
      </c>
      <c r="J66" s="3">
        <f t="shared" si="5"/>
        <v>0.125</v>
      </c>
      <c r="K66" s="3">
        <f t="shared" si="4"/>
        <v>0</v>
      </c>
      <c r="M66">
        <v>1</v>
      </c>
      <c r="P66" s="6"/>
    </row>
    <row r="67" spans="1:16" x14ac:dyDescent="0.2">
      <c r="A67" s="2">
        <v>43405</v>
      </c>
      <c r="B67">
        <v>8</v>
      </c>
      <c r="C67">
        <v>1</v>
      </c>
      <c r="D67">
        <v>1</v>
      </c>
      <c r="E67">
        <f t="shared" ref="E67:E86" si="6">B67+C67-D67</f>
        <v>8</v>
      </c>
      <c r="F67" s="5">
        <f t="shared" ref="F67:F86" si="7">C67-D67</f>
        <v>0</v>
      </c>
      <c r="G67" s="3">
        <f t="shared" ref="G67:G86" si="8">D67/((B67+E67)/2)</f>
        <v>0.125</v>
      </c>
      <c r="H67" s="3">
        <f>(D57+D58+D59+D60+D61+D62+D63+D64+D65+D66+D67)/(($B$57+E67)/2)</f>
        <v>0.25</v>
      </c>
      <c r="I67" s="3">
        <f>(D63+D64+D65+D66+D67)/(($B$63+E67)/2)</f>
        <v>0.23529411764705882</v>
      </c>
      <c r="J67" s="3">
        <f t="shared" si="5"/>
        <v>0.25</v>
      </c>
      <c r="K67" s="3">
        <f t="shared" si="4"/>
        <v>0.125</v>
      </c>
      <c r="L67">
        <v>1</v>
      </c>
      <c r="P67" s="6"/>
    </row>
    <row r="68" spans="1:16" x14ac:dyDescent="0.2">
      <c r="A68" s="2">
        <v>43435</v>
      </c>
      <c r="B68">
        <v>8</v>
      </c>
      <c r="C68">
        <v>1</v>
      </c>
      <c r="D68">
        <v>1</v>
      </c>
      <c r="E68">
        <f t="shared" si="6"/>
        <v>8</v>
      </c>
      <c r="F68" s="5">
        <f t="shared" si="7"/>
        <v>0</v>
      </c>
      <c r="G68" s="3">
        <f t="shared" si="8"/>
        <v>0.125</v>
      </c>
      <c r="H68" s="3">
        <f>(D57+D58+D59+D60+D61+D62+D63+D64+D65+D66+D67+D68)/(($B$57+E68)/2)</f>
        <v>0.375</v>
      </c>
      <c r="I68" s="3">
        <f>(D63+D64+D65+D66+D67+D68)/(($B$63+E68)/2)</f>
        <v>0.35294117647058826</v>
      </c>
      <c r="J68" s="3">
        <f t="shared" si="5"/>
        <v>0.375</v>
      </c>
      <c r="K68" s="3">
        <f t="shared" si="4"/>
        <v>0.25</v>
      </c>
      <c r="L68">
        <v>1</v>
      </c>
      <c r="P68" s="6"/>
    </row>
    <row r="69" spans="1:16" x14ac:dyDescent="0.2">
      <c r="A69" s="2">
        <v>43466</v>
      </c>
      <c r="B69">
        <v>8</v>
      </c>
      <c r="C69">
        <v>1</v>
      </c>
      <c r="D69">
        <v>1</v>
      </c>
      <c r="E69">
        <f t="shared" si="6"/>
        <v>8</v>
      </c>
      <c r="F69" s="5">
        <f t="shared" si="7"/>
        <v>0</v>
      </c>
      <c r="G69" s="3">
        <f t="shared" si="8"/>
        <v>0.125</v>
      </c>
      <c r="H69" s="3">
        <f>(D69)/(($B$69+E69)/2)</f>
        <v>0.125</v>
      </c>
      <c r="I69" s="3">
        <f>(D63+D64+D65+D66+D67+D68+D69)/(($B$63+E69)/2)</f>
        <v>0.47058823529411764</v>
      </c>
      <c r="J69" s="3">
        <f t="shared" si="5"/>
        <v>0.5</v>
      </c>
      <c r="K69" s="3">
        <f t="shared" si="4"/>
        <v>0.375</v>
      </c>
      <c r="L69">
        <v>1</v>
      </c>
      <c r="P69" s="6"/>
    </row>
    <row r="70" spans="1:16" x14ac:dyDescent="0.2">
      <c r="A70" s="2">
        <v>43497</v>
      </c>
      <c r="B70">
        <v>8</v>
      </c>
      <c r="C70">
        <v>1</v>
      </c>
      <c r="D70">
        <v>0</v>
      </c>
      <c r="E70">
        <f t="shared" si="6"/>
        <v>9</v>
      </c>
      <c r="F70" s="5">
        <f t="shared" si="7"/>
        <v>1</v>
      </c>
      <c r="G70" s="3">
        <f t="shared" si="8"/>
        <v>0</v>
      </c>
      <c r="H70" s="3">
        <f>(D69+D70)/(($B$69+E70)/2)</f>
        <v>0.11764705882352941</v>
      </c>
      <c r="I70" s="3">
        <f>(D63+D64+D65+D66+D67+D68+D69+D70)/(($B$63+E70)/2)</f>
        <v>0.44444444444444442</v>
      </c>
      <c r="J70" s="3">
        <f t="shared" si="5"/>
        <v>0.44444444444444442</v>
      </c>
      <c r="K70" s="3">
        <f t="shared" si="4"/>
        <v>0.33333333333333331</v>
      </c>
      <c r="P70" s="6"/>
    </row>
    <row r="71" spans="1:16" x14ac:dyDescent="0.2">
      <c r="A71" s="2">
        <v>43525</v>
      </c>
      <c r="B71">
        <v>9</v>
      </c>
      <c r="C71">
        <v>0</v>
      </c>
      <c r="D71">
        <v>0</v>
      </c>
      <c r="E71">
        <f t="shared" si="6"/>
        <v>9</v>
      </c>
      <c r="F71" s="5">
        <f t="shared" si="7"/>
        <v>0</v>
      </c>
      <c r="G71" s="3">
        <f t="shared" si="8"/>
        <v>0</v>
      </c>
      <c r="H71" s="3">
        <f>(D69+D70+D71)/(($B$69+E71)/2)</f>
        <v>0.11764705882352941</v>
      </c>
      <c r="I71" s="3">
        <f>(D63+D64+D65+D66+D67+D68+D69+D70+D71)/(($B$63+E71)/2)</f>
        <v>0.44444444444444442</v>
      </c>
      <c r="J71" s="3">
        <f t="shared" si="5"/>
        <v>0.44444444444444442</v>
      </c>
      <c r="K71" s="3">
        <f t="shared" si="4"/>
        <v>0.33333333333333331</v>
      </c>
    </row>
    <row r="72" spans="1:16" x14ac:dyDescent="0.2">
      <c r="A72" s="2">
        <v>43556</v>
      </c>
      <c r="B72">
        <v>9</v>
      </c>
      <c r="C72">
        <v>0</v>
      </c>
      <c r="D72">
        <v>0</v>
      </c>
      <c r="E72">
        <f t="shared" si="6"/>
        <v>9</v>
      </c>
      <c r="F72" s="5">
        <f t="shared" si="7"/>
        <v>0</v>
      </c>
      <c r="G72" s="3">
        <f t="shared" si="8"/>
        <v>0</v>
      </c>
      <c r="H72" s="3">
        <f>(D69+D70+D71+D72)/(($B$69+E72)/2)</f>
        <v>0.11764705882352941</v>
      </c>
      <c r="I72" s="3">
        <f>(D63+D64+D65+D66+D67+D68+D69+D70+D71+D72)/(($B$63+E72)/2)</f>
        <v>0.44444444444444442</v>
      </c>
      <c r="J72" s="3">
        <f t="shared" si="5"/>
        <v>0.44444444444444442</v>
      </c>
      <c r="K72" s="3">
        <f t="shared" si="4"/>
        <v>0.33333333333333331</v>
      </c>
    </row>
    <row r="73" spans="1:16" x14ac:dyDescent="0.2">
      <c r="A73" s="2">
        <v>43586</v>
      </c>
      <c r="B73">
        <v>9</v>
      </c>
      <c r="C73">
        <v>0</v>
      </c>
      <c r="D73">
        <v>0</v>
      </c>
      <c r="E73">
        <f t="shared" si="6"/>
        <v>9</v>
      </c>
      <c r="F73" s="5">
        <f t="shared" si="7"/>
        <v>0</v>
      </c>
      <c r="G73" s="3">
        <f t="shared" si="8"/>
        <v>0</v>
      </c>
      <c r="H73" s="3">
        <f>(D69+D70+D71+D72+D73)/(($B$69+E73)/2)</f>
        <v>0.11764705882352941</v>
      </c>
      <c r="I73" s="3">
        <f>(D63+D64+D65+D66+D67+D68+D69+D70+D71+D72+D73)/(($B$63+E73)/2)</f>
        <v>0.44444444444444442</v>
      </c>
      <c r="J73" s="3">
        <f t="shared" si="5"/>
        <v>0.44444444444444442</v>
      </c>
      <c r="K73" s="3">
        <f t="shared" si="4"/>
        <v>0.33333333333333331</v>
      </c>
    </row>
    <row r="74" spans="1:16" x14ac:dyDescent="0.2">
      <c r="A74" s="2">
        <v>43617</v>
      </c>
      <c r="B74">
        <v>9</v>
      </c>
      <c r="C74">
        <v>1</v>
      </c>
      <c r="D74">
        <v>1</v>
      </c>
      <c r="E74">
        <f t="shared" si="6"/>
        <v>9</v>
      </c>
      <c r="F74" s="5">
        <f t="shared" si="7"/>
        <v>0</v>
      </c>
      <c r="G74" s="3">
        <f t="shared" si="8"/>
        <v>0.1111111111111111</v>
      </c>
      <c r="H74" s="3">
        <f>(D69+D70+D71+D72+D73+D74)/(($B$69+E74)/2)</f>
        <v>0.23529411764705882</v>
      </c>
      <c r="I74" s="3">
        <f>(D63+D64+D65+D66+D67+D68+D69+D70+D71+D72+D73+D74)/(($B$63+E74)/2)</f>
        <v>0.55555555555555558</v>
      </c>
      <c r="J74" s="3">
        <f t="shared" si="5"/>
        <v>0.55555555555555558</v>
      </c>
      <c r="K74" s="3">
        <f t="shared" si="4"/>
        <v>0.44444444444444442</v>
      </c>
      <c r="L74">
        <v>1</v>
      </c>
      <c r="P74" s="6"/>
    </row>
    <row r="75" spans="1:16" x14ac:dyDescent="0.2">
      <c r="A75" s="2">
        <v>43647</v>
      </c>
      <c r="B75">
        <v>9</v>
      </c>
      <c r="C75">
        <v>0</v>
      </c>
      <c r="D75">
        <v>0</v>
      </c>
      <c r="E75">
        <f t="shared" si="6"/>
        <v>9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0.23529411764705882</v>
      </c>
      <c r="I75" s="3">
        <f>(D75)/(($B$75+E75)/2)</f>
        <v>0</v>
      </c>
      <c r="J75" s="3">
        <f t="shared" si="5"/>
        <v>0.55555555555555558</v>
      </c>
      <c r="K75" s="3">
        <f t="shared" si="4"/>
        <v>0.44444444444444442</v>
      </c>
    </row>
    <row r="76" spans="1:16" x14ac:dyDescent="0.2">
      <c r="A76" s="2">
        <v>43678</v>
      </c>
      <c r="B76">
        <v>9</v>
      </c>
      <c r="C76">
        <v>0</v>
      </c>
      <c r="D76">
        <v>0</v>
      </c>
      <c r="E76">
        <f t="shared" si="6"/>
        <v>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0.23529411764705882</v>
      </c>
      <c r="I76" s="3">
        <f>(D75+D76)/(($B$75+E76)/2)</f>
        <v>0</v>
      </c>
      <c r="J76" s="3">
        <f t="shared" si="5"/>
        <v>0.55555555555555558</v>
      </c>
      <c r="K76" s="3">
        <f t="shared" si="4"/>
        <v>0.44444444444444442</v>
      </c>
    </row>
    <row r="77" spans="1:16" x14ac:dyDescent="0.2">
      <c r="A77" s="2">
        <v>43709</v>
      </c>
      <c r="B77">
        <v>9</v>
      </c>
      <c r="C77">
        <v>0</v>
      </c>
      <c r="D77">
        <v>0</v>
      </c>
      <c r="E77">
        <f t="shared" si="6"/>
        <v>9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0.23529411764705882</v>
      </c>
      <c r="I77" s="3">
        <f>(D75+D76+D77)/(($B$75+E77)/2)</f>
        <v>0</v>
      </c>
      <c r="J77" s="3">
        <f t="shared" si="5"/>
        <v>0.55555555555555558</v>
      </c>
      <c r="K77" s="3">
        <f t="shared" si="4"/>
        <v>0.44444444444444442</v>
      </c>
    </row>
    <row r="78" spans="1:16" x14ac:dyDescent="0.2">
      <c r="A78" s="2">
        <v>43739</v>
      </c>
      <c r="B78">
        <v>9</v>
      </c>
      <c r="C78">
        <v>0</v>
      </c>
      <c r="D78">
        <v>0</v>
      </c>
      <c r="E78">
        <f t="shared" si="6"/>
        <v>9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0.23529411764705882</v>
      </c>
      <c r="I78" s="3">
        <f>(D75+D76+D77+D78)/(($B$75+E78)/2)</f>
        <v>0</v>
      </c>
      <c r="J78" s="3">
        <f t="shared" si="5"/>
        <v>0.47058823529411764</v>
      </c>
      <c r="K78" s="3">
        <f t="shared" ref="K78:K89" si="9">((L67-O67)+(L68-O68)+(L69-O69)+(L70-O70)+(L71-O71)+(L72-O72)+(L73-O73)+(L74-O74)+(L75-O75)+(L76-O76)+(L77-O77)+(L78-O78))/((B67+E78)/2)</f>
        <v>0.47058823529411764</v>
      </c>
    </row>
    <row r="79" spans="1:16" x14ac:dyDescent="0.2">
      <c r="A79" s="2">
        <v>43770</v>
      </c>
      <c r="B79">
        <v>9</v>
      </c>
      <c r="C79">
        <v>1</v>
      </c>
      <c r="D79">
        <v>1</v>
      </c>
      <c r="E79">
        <f t="shared" si="6"/>
        <v>9</v>
      </c>
      <c r="F79" s="5">
        <f t="shared" si="7"/>
        <v>0</v>
      </c>
      <c r="G79" s="3">
        <f t="shared" si="8"/>
        <v>0.1111111111111111</v>
      </c>
      <c r="H79" s="3">
        <f>(D69+D70+D71+D72+D73+D74+D75+D76+D77+D78+D79)/(($B$69+E79)/2)</f>
        <v>0.35294117647058826</v>
      </c>
      <c r="I79" s="3">
        <f>(D75+D76+D77+D78+D79)/(($B$75+E79)/2)</f>
        <v>0.1111111111111111</v>
      </c>
      <c r="J79" s="3">
        <f t="shared" si="5"/>
        <v>0.47058823529411764</v>
      </c>
      <c r="K79" s="3">
        <f t="shared" si="9"/>
        <v>0.47058823529411764</v>
      </c>
      <c r="L79">
        <v>1</v>
      </c>
    </row>
    <row r="80" spans="1:16" x14ac:dyDescent="0.2">
      <c r="A80" s="2">
        <v>43800</v>
      </c>
      <c r="B80">
        <v>9</v>
      </c>
      <c r="C80">
        <v>0</v>
      </c>
      <c r="D80">
        <v>0</v>
      </c>
      <c r="E80">
        <f t="shared" si="6"/>
        <v>9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0.35294117647058826</v>
      </c>
      <c r="I80" s="3">
        <f>(D75+D76+D77+D78+D79+D80)/(($B$75+E80)/2)</f>
        <v>0.1111111111111111</v>
      </c>
      <c r="J80" s="3">
        <f t="shared" si="5"/>
        <v>0.35294117647058826</v>
      </c>
      <c r="K80" s="3">
        <f t="shared" si="9"/>
        <v>0.35294117647058826</v>
      </c>
    </row>
    <row r="81" spans="1:16" x14ac:dyDescent="0.2">
      <c r="A81" s="2">
        <v>43831</v>
      </c>
      <c r="B81">
        <v>9</v>
      </c>
      <c r="C81">
        <v>0</v>
      </c>
      <c r="D81">
        <v>0</v>
      </c>
      <c r="E81">
        <f t="shared" si="6"/>
        <v>9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0.1111111111111111</v>
      </c>
      <c r="J81" s="3">
        <f t="shared" si="5"/>
        <v>0.23529411764705882</v>
      </c>
      <c r="K81" s="3">
        <f t="shared" si="9"/>
        <v>0.23529411764705882</v>
      </c>
    </row>
    <row r="82" spans="1:16" x14ac:dyDescent="0.2">
      <c r="A82" s="2">
        <v>43862</v>
      </c>
      <c r="B82">
        <v>9</v>
      </c>
      <c r="C82">
        <v>0</v>
      </c>
      <c r="D82">
        <v>0</v>
      </c>
      <c r="E82">
        <f t="shared" si="6"/>
        <v>9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0.1111111111111111</v>
      </c>
      <c r="J82" s="3">
        <f t="shared" si="5"/>
        <v>0.22222222222222221</v>
      </c>
      <c r="K82" s="3">
        <f t="shared" si="9"/>
        <v>0.22222222222222221</v>
      </c>
    </row>
    <row r="83" spans="1:16" x14ac:dyDescent="0.2">
      <c r="A83" s="2">
        <v>43891</v>
      </c>
      <c r="B83">
        <v>9</v>
      </c>
      <c r="C83">
        <v>0</v>
      </c>
      <c r="D83">
        <v>1</v>
      </c>
      <c r="E83">
        <f t="shared" si="6"/>
        <v>8</v>
      </c>
      <c r="F83" s="5">
        <f t="shared" si="7"/>
        <v>-1</v>
      </c>
      <c r="G83" s="3">
        <f t="shared" si="8"/>
        <v>0.11764705882352941</v>
      </c>
      <c r="H83" s="3">
        <f>(D81+D82+D83)/(($B$81+E83)/2)</f>
        <v>0.11764705882352941</v>
      </c>
      <c r="I83" s="3">
        <f>(D75+D76+D77+D78+D79+D80+D81+D82+D83)/(($B$75+E83)/2)</f>
        <v>0.23529411764705882</v>
      </c>
      <c r="J83" s="3">
        <f t="shared" si="5"/>
        <v>0.35294117647058826</v>
      </c>
      <c r="K83" s="3">
        <f t="shared" si="9"/>
        <v>0.35294117647058826</v>
      </c>
      <c r="L83">
        <v>1</v>
      </c>
    </row>
    <row r="84" spans="1:16" x14ac:dyDescent="0.2">
      <c r="A84" s="2">
        <v>43922</v>
      </c>
      <c r="B84">
        <v>8</v>
      </c>
      <c r="C84">
        <v>1</v>
      </c>
      <c r="D84">
        <v>0</v>
      </c>
      <c r="E84">
        <f t="shared" si="6"/>
        <v>9</v>
      </c>
      <c r="F84" s="5">
        <f t="shared" si="7"/>
        <v>1</v>
      </c>
      <c r="G84" s="3">
        <f t="shared" si="8"/>
        <v>0</v>
      </c>
      <c r="H84" s="3">
        <f>(D81+D82+D83+D84)/(($B$81+E84)/2)</f>
        <v>0.1111111111111111</v>
      </c>
      <c r="I84" s="3">
        <f>(D75+D76+D77+D78+D79+D80+D81+D82+D83+D84)/(($B$75+E84)/2)</f>
        <v>0.22222222222222221</v>
      </c>
      <c r="J84" s="3">
        <f t="shared" si="5"/>
        <v>0.33333333333333331</v>
      </c>
      <c r="K84" s="3">
        <f t="shared" si="9"/>
        <v>0.33333333333333331</v>
      </c>
    </row>
    <row r="85" spans="1:16" x14ac:dyDescent="0.2">
      <c r="A85" s="2">
        <v>43952</v>
      </c>
      <c r="B85">
        <v>9</v>
      </c>
      <c r="C85">
        <v>1</v>
      </c>
      <c r="D85">
        <v>1</v>
      </c>
      <c r="E85">
        <f t="shared" si="6"/>
        <v>9</v>
      </c>
      <c r="F85" s="5">
        <f t="shared" si="7"/>
        <v>0</v>
      </c>
      <c r="G85" s="3">
        <f t="shared" si="8"/>
        <v>0.1111111111111111</v>
      </c>
      <c r="H85" s="3">
        <f>(D81+D82+D83+D84+D85)/(($B$81+E85)/2)</f>
        <v>0.22222222222222221</v>
      </c>
      <c r="I85" s="3">
        <f>(D75+D76+D77+D78+D79+D80+D81+D82+D83+D84+D85)/(($B$75+E85)/2)</f>
        <v>0.33333333333333331</v>
      </c>
      <c r="J85" s="3">
        <f t="shared" si="5"/>
        <v>0.44444444444444442</v>
      </c>
      <c r="K85" s="3">
        <f t="shared" si="9"/>
        <v>0.44444444444444442</v>
      </c>
      <c r="L85">
        <v>1</v>
      </c>
      <c r="P85" s="6"/>
    </row>
    <row r="86" spans="1:16" x14ac:dyDescent="0.2">
      <c r="A86" s="2">
        <v>43983</v>
      </c>
      <c r="B86">
        <v>9</v>
      </c>
      <c r="C86">
        <v>1</v>
      </c>
      <c r="D86">
        <v>2</v>
      </c>
      <c r="E86">
        <f t="shared" si="6"/>
        <v>8</v>
      </c>
      <c r="F86" s="5">
        <f t="shared" si="7"/>
        <v>-1</v>
      </c>
      <c r="G86" s="3">
        <f t="shared" si="8"/>
        <v>0.23529411764705882</v>
      </c>
      <c r="H86" s="3">
        <f>(D81+D82+D83+D84+D85+D86)/(($B$81+E86)/2)</f>
        <v>0.47058823529411764</v>
      </c>
      <c r="I86" s="3">
        <f>(D75+D76+D77+D78+D79+D80+D81+D82+D83+D84+D85+D86)/(($B$75+E86)/2)</f>
        <v>0.58823529411764708</v>
      </c>
      <c r="J86" s="3">
        <f t="shared" si="5"/>
        <v>0.58823529411764708</v>
      </c>
      <c r="K86" s="3">
        <f t="shared" si="9"/>
        <v>0.58823529411764708</v>
      </c>
      <c r="L86">
        <v>2</v>
      </c>
      <c r="P86" s="6"/>
    </row>
    <row r="87" spans="1:16" x14ac:dyDescent="0.2">
      <c r="A87" s="2">
        <v>44013</v>
      </c>
      <c r="B87">
        <v>8</v>
      </c>
      <c r="C87">
        <v>0</v>
      </c>
      <c r="D87">
        <v>0</v>
      </c>
      <c r="E87">
        <f t="shared" ref="E87:E98" si="10">B87+C87-D87</f>
        <v>8</v>
      </c>
      <c r="F87" s="5">
        <f t="shared" ref="F87:F98" si="11">C87-D87</f>
        <v>0</v>
      </c>
      <c r="G87" s="3">
        <f t="shared" ref="G87:G98" si="12">D87/((B87+E87)/2)</f>
        <v>0</v>
      </c>
      <c r="H87" s="3">
        <f>(D81+D82+D83+D84+D85+D86+D87)/(($B$81+E87)/2)</f>
        <v>0.47058823529411764</v>
      </c>
      <c r="I87" s="3">
        <f>(D87)/(($B$87+E87)/2)</f>
        <v>0</v>
      </c>
      <c r="J87" s="3">
        <f t="shared" ref="J87:J98" si="13">(D76+D77+D78+D79+D80+D81+D82+D83+D84+D85+D86+D87)/((B76+E87)/2)</f>
        <v>0.58823529411764708</v>
      </c>
      <c r="K87" s="3">
        <f t="shared" si="9"/>
        <v>0.58823529411764708</v>
      </c>
    </row>
    <row r="88" spans="1:16" x14ac:dyDescent="0.2">
      <c r="A88" s="2">
        <v>44044</v>
      </c>
      <c r="B88">
        <v>8</v>
      </c>
      <c r="C88">
        <v>0</v>
      </c>
      <c r="D88">
        <v>0</v>
      </c>
      <c r="E88">
        <f t="shared" si="10"/>
        <v>8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0.47058823529411764</v>
      </c>
      <c r="I88" s="3">
        <f>(D87+D88)/(($B$87+E88)/2)</f>
        <v>0</v>
      </c>
      <c r="J88" s="3">
        <f t="shared" si="13"/>
        <v>0.58823529411764708</v>
      </c>
      <c r="K88" s="3">
        <f t="shared" si="9"/>
        <v>0.58823529411764708</v>
      </c>
    </row>
    <row r="89" spans="1:16" x14ac:dyDescent="0.2">
      <c r="A89" s="2">
        <v>44075</v>
      </c>
      <c r="E89">
        <f t="shared" si="10"/>
        <v>0</v>
      </c>
      <c r="F89" s="5">
        <f t="shared" si="11"/>
        <v>0</v>
      </c>
      <c r="G89" s="3" t="e">
        <f t="shared" si="12"/>
        <v>#DIV/0!</v>
      </c>
      <c r="H89" s="3">
        <f>(D81+D82+D83+D84+D85+D86+D87+D88+D89)/(($B$81+E89)/2)</f>
        <v>0.88888888888888884</v>
      </c>
      <c r="I89" s="3">
        <f>(D87+D88+D89)/(($B$87+E89)/2)</f>
        <v>0</v>
      </c>
      <c r="J89" s="3">
        <f t="shared" si="13"/>
        <v>1.1111111111111112</v>
      </c>
      <c r="K89" s="3">
        <f t="shared" si="9"/>
        <v>1.1111111111111112</v>
      </c>
    </row>
    <row r="90" spans="1:16" x14ac:dyDescent="0.2">
      <c r="A90" s="2">
        <v>44105</v>
      </c>
      <c r="E90">
        <f t="shared" si="10"/>
        <v>0</v>
      </c>
      <c r="F90" s="5">
        <f t="shared" si="11"/>
        <v>0</v>
      </c>
      <c r="G90" s="3" t="e">
        <f t="shared" si="12"/>
        <v>#DIV/0!</v>
      </c>
      <c r="H90" s="3">
        <f>(D81+D82+D83+D84+D85+D86+D87+D88+D89+D90)/(($B$81+E90)/2)</f>
        <v>0.88888888888888884</v>
      </c>
      <c r="I90" s="3">
        <f>(D87+D88+D89+D90)/(($B$87+E90)/2)</f>
        <v>0</v>
      </c>
      <c r="J90" s="3">
        <f t="shared" si="13"/>
        <v>1.1111111111111112</v>
      </c>
      <c r="K90" s="3">
        <f t="shared" ref="K90:K98" si="14">((L79-O79)+(L80-O80)+(L81-O81)+(L82-O82)+(L83-O83)+(L84-O84)+(L85-O85)+(L86-O86)+(L87-O87)+(L88-O88)+(L89-O89)+(L90-O90))/((B79+E90)/2)</f>
        <v>1.1111111111111112</v>
      </c>
    </row>
    <row r="91" spans="1:16" x14ac:dyDescent="0.2">
      <c r="A91" s="2">
        <v>44136</v>
      </c>
      <c r="E91">
        <f t="shared" si="10"/>
        <v>0</v>
      </c>
      <c r="F91" s="5">
        <f t="shared" si="11"/>
        <v>0</v>
      </c>
      <c r="G91" s="3" t="e">
        <f t="shared" si="12"/>
        <v>#DIV/0!</v>
      </c>
      <c r="H91" s="3">
        <f>(D81+D82+D83+D84+D85+D86+D87+D88+D89+D90+D91)/(($B$81+E91)/2)</f>
        <v>0.88888888888888884</v>
      </c>
      <c r="I91" s="3">
        <f>(D87+D88+D89+D90+D91)/(($B$87+E91)/2)</f>
        <v>0</v>
      </c>
      <c r="J91" s="3">
        <f t="shared" si="13"/>
        <v>0.88888888888888884</v>
      </c>
      <c r="K91" s="3">
        <f t="shared" si="14"/>
        <v>0.88888888888888884</v>
      </c>
    </row>
    <row r="92" spans="1:16" x14ac:dyDescent="0.2">
      <c r="A92" s="2">
        <v>44166</v>
      </c>
      <c r="E92">
        <f t="shared" si="10"/>
        <v>0</v>
      </c>
      <c r="F92" s="5">
        <f t="shared" si="11"/>
        <v>0</v>
      </c>
      <c r="G92" s="3" t="e">
        <f t="shared" si="12"/>
        <v>#DIV/0!</v>
      </c>
      <c r="H92" s="3">
        <f>(D81+D82+D83+D84+D85+D86+D87+D88+D89+D90+D91+D92)/(($B$81+E92)/2)</f>
        <v>0.88888888888888884</v>
      </c>
      <c r="I92" s="3">
        <f>(D87+D88+D89+D90+D91+D92)/(($B$87+E92)/2)</f>
        <v>0</v>
      </c>
      <c r="J92" s="3">
        <f t="shared" si="13"/>
        <v>0.88888888888888884</v>
      </c>
      <c r="K92" s="3">
        <f t="shared" si="14"/>
        <v>0.88888888888888884</v>
      </c>
    </row>
    <row r="93" spans="1:16" x14ac:dyDescent="0.2">
      <c r="A93" s="2">
        <v>44197</v>
      </c>
      <c r="E93">
        <f t="shared" si="10"/>
        <v>0</v>
      </c>
      <c r="F93" s="5">
        <f t="shared" si="11"/>
        <v>0</v>
      </c>
      <c r="G93" s="3" t="e">
        <f t="shared" si="12"/>
        <v>#DIV/0!</v>
      </c>
      <c r="H93" s="3" t="e">
        <f>(D93)/(($B$93+E93)/2)</f>
        <v>#DIV/0!</v>
      </c>
      <c r="I93" s="3">
        <f>(D87+D88+D89+D90+D91+D92+D93)/(($B$87+E93)/2)</f>
        <v>0</v>
      </c>
      <c r="J93" s="3">
        <f t="shared" si="13"/>
        <v>0.88888888888888884</v>
      </c>
      <c r="K93" s="3">
        <f t="shared" si="14"/>
        <v>0.88888888888888884</v>
      </c>
    </row>
    <row r="94" spans="1:16" x14ac:dyDescent="0.2">
      <c r="A94" s="2">
        <v>44228</v>
      </c>
      <c r="E94">
        <f t="shared" si="10"/>
        <v>0</v>
      </c>
      <c r="F94" s="5">
        <f t="shared" si="11"/>
        <v>0</v>
      </c>
      <c r="G94" s="3" t="e">
        <f t="shared" si="12"/>
        <v>#DIV/0!</v>
      </c>
      <c r="H94" s="3" t="e">
        <f>(D93+D94)/(($B$93+E94)/2)</f>
        <v>#DIV/0!</v>
      </c>
      <c r="I94" s="3">
        <f>(D87+D88+D89+D90+D91+D92+D93+D94)/(($B$87+E94)/2)</f>
        <v>0</v>
      </c>
      <c r="J94" s="3">
        <f t="shared" si="13"/>
        <v>0.88888888888888884</v>
      </c>
      <c r="K94" s="3">
        <f t="shared" si="14"/>
        <v>0.88888888888888884</v>
      </c>
    </row>
    <row r="95" spans="1:16" x14ac:dyDescent="0.2">
      <c r="A95" s="2">
        <v>44256</v>
      </c>
      <c r="E95">
        <f t="shared" si="10"/>
        <v>0</v>
      </c>
      <c r="F95" s="5">
        <f t="shared" si="11"/>
        <v>0</v>
      </c>
      <c r="G95" s="3" t="e">
        <f t="shared" si="12"/>
        <v>#DIV/0!</v>
      </c>
      <c r="H95" s="3" t="e">
        <f>(D93+D94+D95)/(($B$93+E95)/2)</f>
        <v>#DIV/0!</v>
      </c>
      <c r="I95" s="3">
        <f>(D87+D88+D89+D90+D91+D92+D93+D94+D95)/(($B$87+E95)/2)</f>
        <v>0</v>
      </c>
      <c r="J95" s="3">
        <f t="shared" si="13"/>
        <v>0.75</v>
      </c>
      <c r="K95" s="3">
        <f t="shared" si="14"/>
        <v>0.75</v>
      </c>
    </row>
    <row r="96" spans="1:16" x14ac:dyDescent="0.2">
      <c r="A96" s="2">
        <v>44287</v>
      </c>
      <c r="E96">
        <f t="shared" si="10"/>
        <v>0</v>
      </c>
      <c r="F96" s="5">
        <f t="shared" si="11"/>
        <v>0</v>
      </c>
      <c r="G96" s="3" t="e">
        <f t="shared" si="12"/>
        <v>#DIV/0!</v>
      </c>
      <c r="H96" s="3" t="e">
        <f>(D93+D94+D95+D96)/(($B$93+E96)/2)</f>
        <v>#DIV/0!</v>
      </c>
      <c r="I96" s="3">
        <f>(D87+D88+D89+D90+D91+D92+D93+D94+D95+D96)/(($B$87+E96)/2)</f>
        <v>0</v>
      </c>
      <c r="J96" s="3">
        <f t="shared" si="13"/>
        <v>0.66666666666666663</v>
      </c>
      <c r="K96" s="3">
        <f t="shared" si="14"/>
        <v>0.66666666666666663</v>
      </c>
    </row>
    <row r="97" spans="1:11" x14ac:dyDescent="0.2">
      <c r="A97" s="2">
        <v>44317</v>
      </c>
      <c r="E97">
        <f t="shared" si="10"/>
        <v>0</v>
      </c>
      <c r="F97" s="5">
        <f t="shared" si="11"/>
        <v>0</v>
      </c>
      <c r="G97" s="3" t="e">
        <f t="shared" si="12"/>
        <v>#DIV/0!</v>
      </c>
      <c r="H97" s="3" t="e">
        <f>(D93+D94+D95+D96+D97)/(($B$93+E97)/2)</f>
        <v>#DIV/0!</v>
      </c>
      <c r="I97" s="3">
        <f>(D87+D88+D89+D90+D91+D92+D93+D94+D95+D96+D97)/(($B$87+E97)/2)</f>
        <v>0</v>
      </c>
      <c r="J97" s="3">
        <f t="shared" si="13"/>
        <v>0.44444444444444442</v>
      </c>
      <c r="K97" s="3">
        <f t="shared" si="14"/>
        <v>0.44444444444444442</v>
      </c>
    </row>
    <row r="98" spans="1:11" x14ac:dyDescent="0.2">
      <c r="A98" s="2">
        <v>44348</v>
      </c>
      <c r="E98">
        <f t="shared" si="10"/>
        <v>0</v>
      </c>
      <c r="F98" s="5">
        <f t="shared" si="11"/>
        <v>0</v>
      </c>
      <c r="G98" s="3" t="e">
        <f t="shared" si="12"/>
        <v>#DIV/0!</v>
      </c>
      <c r="H98" s="3" t="e">
        <f>(D93+D94+D95+D96+D97+D98)/(($B$93+E98)/2)</f>
        <v>#DIV/0!</v>
      </c>
      <c r="I98" s="3">
        <f>(D87+D88+D89+D90+D91+D92+D93+D94+D95+D96+D97+D98)/(($B$87+E98)/2)</f>
        <v>0</v>
      </c>
      <c r="J98" s="3">
        <f t="shared" si="13"/>
        <v>0</v>
      </c>
      <c r="K98" s="3">
        <f t="shared" si="14"/>
        <v>0</v>
      </c>
    </row>
  </sheetData>
  <mergeCells count="1">
    <mergeCell ref="A1: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topLeftCell="A72" workbookViewId="0">
      <selection activeCell="P72" sqref="P1:P65536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32</v>
      </c>
      <c r="C3">
        <v>0</v>
      </c>
      <c r="D3">
        <v>0</v>
      </c>
      <c r="E3">
        <f t="shared" ref="E3:E66" si="0">B3+C3-D3</f>
        <v>32</v>
      </c>
      <c r="F3" s="5">
        <f t="shared" ref="F3:F66" si="1">C3-D3</f>
        <v>0</v>
      </c>
      <c r="G3" s="3">
        <f t="shared" ref="G3:G66" si="2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6" x14ac:dyDescent="0.2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6.1538461538461542E-2</v>
      </c>
      <c r="H4" s="3">
        <f>(D3+D4)/(($B$3+E4)/2)</f>
        <v>6.1538461538461542E-2</v>
      </c>
      <c r="I4" s="3">
        <f>(D3+D4)/(($B$3+E4)/2)</f>
        <v>6.1538461538461542E-2</v>
      </c>
      <c r="J4" s="3"/>
      <c r="K4" s="3"/>
    </row>
    <row r="5" spans="1:16" x14ac:dyDescent="0.2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6.1538461538461542E-2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6" x14ac:dyDescent="0.2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6.4516129032258063E-2</v>
      </c>
      <c r="H6" s="3">
        <f>(D3+D4+D5+D6)/(($B$3+E6)/2)</f>
        <v>0.19354838709677419</v>
      </c>
      <c r="I6" s="3">
        <f>(D3+D4+D5+D6)/(($B$3+E6)/2)</f>
        <v>0.19354838709677419</v>
      </c>
      <c r="J6" s="3"/>
      <c r="K6" s="3"/>
    </row>
    <row r="7" spans="1:16" x14ac:dyDescent="0.2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3.3898305084745763E-2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6" x14ac:dyDescent="0.2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3.5087719298245612E-2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6" x14ac:dyDescent="0.2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0.40677966101694918</v>
      </c>
      <c r="J9" s="3"/>
      <c r="K9" s="3"/>
    </row>
    <row r="10" spans="1:16" x14ac:dyDescent="0.2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0.38709677419354838</v>
      </c>
      <c r="J10" s="3"/>
      <c r="K10" s="3"/>
    </row>
    <row r="11" spans="1:16" x14ac:dyDescent="0.2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6.8965517241379309E-2</v>
      </c>
      <c r="H11" s="3">
        <f>(D9+D10+D11)/(($B$9+E11)/2)</f>
        <v>0.21428571428571427</v>
      </c>
      <c r="I11" s="3">
        <f>(D3+D4+D5+D6+D7+D8+D9+D10+D11)/(($B$3+E11)/2)</f>
        <v>0.46666666666666667</v>
      </c>
      <c r="J11" s="3"/>
      <c r="K11" s="3"/>
    </row>
    <row r="12" spans="1:16" x14ac:dyDescent="0.2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3.4482758620689655E-2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6" x14ac:dyDescent="0.2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3.3898305084745763E-2</v>
      </c>
      <c r="H13" s="3">
        <f>(D9+D10+D11+D12+D13)/(($B$9+E13)/2)</f>
        <v>0.2807017543859649</v>
      </c>
      <c r="I13" s="3">
        <f>(D3+D4+D5+D6+D7+D8+D9+D10+D11+D12+D13)/(($B$3+E13)/2)</f>
        <v>0.52459016393442626</v>
      </c>
      <c r="J13" s="3"/>
      <c r="K13" s="3"/>
    </row>
    <row r="14" spans="1:16" x14ac:dyDescent="0.2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3.3898305084745763E-2</v>
      </c>
      <c r="H14" s="3">
        <f>(D9+D10+D11+D12+D13+D14)/(($B$9+E14)/2)</f>
        <v>0.31034482758620691</v>
      </c>
      <c r="I14" s="3">
        <f>(D3+D4+D5+D6+D7+D8+D9+D10+D11+D12+D13+D14)/(($B$3+E14)/2)</f>
        <v>0.54838709677419351</v>
      </c>
      <c r="J14" s="3">
        <f t="shared" ref="J14:J35" si="3">(D3+D4+D5+D6+D7+D8+D9+D10+D11+D12+D13+D14)/((B3+E14)/2)</f>
        <v>0.54838709677419351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3.2786885245901641E-2</v>
      </c>
      <c r="H15" s="3">
        <f>(D9+D10+D11+D12+D13+D14+D15)/(($B$9+E15)/2)</f>
        <v>0.33898305084745761</v>
      </c>
      <c r="I15" s="3">
        <f>D15/(($B$15+E15)/2)</f>
        <v>3.2786885245901641E-2</v>
      </c>
      <c r="J15" s="3">
        <f t="shared" si="3"/>
        <v>0.5714285714285714</v>
      </c>
      <c r="K15" s="3">
        <f t="shared" si="4"/>
        <v>3.1746031746031744E-2</v>
      </c>
      <c r="L15">
        <v>1</v>
      </c>
      <c r="M15" s="6"/>
      <c r="O15" s="6"/>
      <c r="P15" s="6"/>
    </row>
    <row r="16" spans="1:16" x14ac:dyDescent="0.2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9.8360655737704916E-2</v>
      </c>
      <c r="H16" s="3">
        <f>(D9+D10+D11+D12+D13+D14+D15+D16)/(($B$9+E16)/2)</f>
        <v>0.44827586206896552</v>
      </c>
      <c r="I16" s="3">
        <f>(D15+D16)/(($B$15+E16)/2)</f>
        <v>0.13333333333333333</v>
      </c>
      <c r="J16" s="3">
        <f t="shared" si="3"/>
        <v>0.60317460317460314</v>
      </c>
      <c r="K16" s="3">
        <f t="shared" si="4"/>
        <v>6.3492063492063489E-2</v>
      </c>
      <c r="L16">
        <v>1</v>
      </c>
      <c r="M16" s="6">
        <v>2</v>
      </c>
    </row>
    <row r="17" spans="1:16" x14ac:dyDescent="0.2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6.7796610169491525E-2</v>
      </c>
      <c r="H17" s="3">
        <f>(D9+D10+D11+D12+D13+D14+D15+D16+D17)/(($B$9+E17)/2)</f>
        <v>0.52631578947368418</v>
      </c>
      <c r="I17" s="3">
        <f>(D15+D16+D17)/(($B$15+E17)/2)</f>
        <v>0.20338983050847459</v>
      </c>
      <c r="J17" s="3">
        <f t="shared" si="3"/>
        <v>0.62295081967213117</v>
      </c>
      <c r="K17" s="3">
        <f t="shared" si="4"/>
        <v>0.13114754098360656</v>
      </c>
      <c r="L17">
        <v>2</v>
      </c>
      <c r="M17" s="6"/>
      <c r="P17" s="6"/>
    </row>
    <row r="18" spans="1:16" x14ac:dyDescent="0.2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6" x14ac:dyDescent="0.2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9.2307692307692313E-2</v>
      </c>
      <c r="H19" s="3">
        <f>(D9+D10+D11+D12+D13+D14+D15+D16+D17+D18+D19)/(($B$9+E19)/2)</f>
        <v>0.61016949152542377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  <c r="P19" s="6"/>
    </row>
    <row r="20" spans="1:16" x14ac:dyDescent="0.2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0.29032258064516131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6" x14ac:dyDescent="0.2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6.25E-2</v>
      </c>
      <c r="H21" s="3">
        <f>D21/(($B$21+E21)/2)</f>
        <v>6.25E-2</v>
      </c>
      <c r="I21" s="3">
        <f>(D15+D16+D17+D18+D19+D20+D21)/(($B$15+E21)/2)</f>
        <v>0.35483870967741937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  <c r="P21" s="6"/>
    </row>
    <row r="22" spans="1:16" x14ac:dyDescent="0.2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9.8360655737704916E-2</v>
      </c>
      <c r="H22" s="3">
        <f>(D21+D22)/(($B$21+E22)/2)</f>
        <v>0.16393442622950818</v>
      </c>
      <c r="I22" s="3">
        <f>(D15+D16+D17+D18+D19+D20+D21+D22)/(($B$15+E22)/2)</f>
        <v>0.47457627118644069</v>
      </c>
      <c r="J22" s="3">
        <f t="shared" si="3"/>
        <v>0.64406779661016944</v>
      </c>
      <c r="K22" s="3">
        <f t="shared" si="4"/>
        <v>0.3728813559322034</v>
      </c>
      <c r="L22">
        <v>3</v>
      </c>
      <c r="M22" s="6"/>
      <c r="P22" s="6"/>
    </row>
    <row r="23" spans="1:16" x14ac:dyDescent="0.2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3.2786885245901641E-2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</v>
      </c>
      <c r="L23">
        <v>1</v>
      </c>
      <c r="M23" s="6"/>
      <c r="P23" s="6"/>
    </row>
    <row r="24" spans="1:16" x14ac:dyDescent="0.2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3.125E-2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0.58064516129032262</v>
      </c>
      <c r="K24" s="3">
        <f t="shared" si="4"/>
        <v>0.41935483870967744</v>
      </c>
      <c r="L24">
        <v>1</v>
      </c>
      <c r="M24" s="6"/>
      <c r="P24" s="6"/>
    </row>
    <row r="25" spans="1:16" x14ac:dyDescent="0.2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0.53968253968253965</v>
      </c>
      <c r="K25" s="3">
        <f t="shared" si="4"/>
        <v>0.41269841269841268</v>
      </c>
      <c r="L25">
        <v>0</v>
      </c>
      <c r="M25" s="6"/>
    </row>
    <row r="26" spans="1:16" x14ac:dyDescent="0.2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8.8235294117647065E-2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</v>
      </c>
      <c r="L26">
        <v>3</v>
      </c>
      <c r="M26" s="6"/>
      <c r="P26" s="6"/>
    </row>
    <row r="27" spans="1:16" x14ac:dyDescent="0.2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5.9701492537313432E-2</v>
      </c>
      <c r="H27" s="3">
        <f>(D21+D22+D23+D24+D25+D26+D27)/(($B$21+E27)/2)</f>
        <v>0.36923076923076925</v>
      </c>
      <c r="I27" s="3">
        <f>D27/(($B$27+E27)/2)</f>
        <v>5.9701492537313432E-2</v>
      </c>
      <c r="J27" s="3">
        <f t="shared" si="3"/>
        <v>0.625</v>
      </c>
      <c r="K27" s="3">
        <f t="shared" si="4"/>
        <v>0.53125</v>
      </c>
      <c r="L27">
        <v>2</v>
      </c>
      <c r="M27" s="6"/>
      <c r="P27" s="6"/>
    </row>
    <row r="28" spans="1:16" x14ac:dyDescent="0.2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9.5238095238095233E-2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0.66666666666666663</v>
      </c>
      <c r="K28" s="3">
        <f t="shared" si="4"/>
        <v>0.6333333333333333</v>
      </c>
      <c r="L28">
        <v>3</v>
      </c>
      <c r="M28" s="6"/>
      <c r="P28" s="6"/>
    </row>
    <row r="29" spans="1:16" x14ac:dyDescent="0.2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6.4516129032258063E-2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0.65573770491803274</v>
      </c>
      <c r="K29" s="3">
        <f t="shared" si="4"/>
        <v>0.62295081967213117</v>
      </c>
      <c r="L29">
        <v>2</v>
      </c>
      <c r="M29" s="6"/>
      <c r="P29" s="6"/>
    </row>
    <row r="30" spans="1:16" x14ac:dyDescent="0.2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3.1746031746031744E-2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0.64615384615384619</v>
      </c>
      <c r="K30" s="3">
        <f t="shared" si="4"/>
        <v>0.61538461538461542</v>
      </c>
      <c r="L30">
        <v>1</v>
      </c>
      <c r="M30" s="6"/>
      <c r="P30" s="6"/>
    </row>
    <row r="31" spans="1:16" x14ac:dyDescent="0.2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3.2786885245901641E-2</v>
      </c>
      <c r="H31" s="3">
        <f>(D21+D22+D23+D24+D25+D26+D27+D28+D29+D30+D31)/(($B$21+E31)/2)</f>
        <v>0.61290322580645162</v>
      </c>
      <c r="I31" s="3">
        <f>(D27+D28+D29+D30+D31)/(($B$27+E31)/2)</f>
        <v>0.28125</v>
      </c>
      <c r="J31" s="3">
        <f t="shared" si="3"/>
        <v>0.62295081967213117</v>
      </c>
      <c r="K31" s="3">
        <f t="shared" si="4"/>
        <v>0.5901639344262295</v>
      </c>
      <c r="L31">
        <v>1</v>
      </c>
      <c r="M31" s="6"/>
      <c r="P31" s="6"/>
    </row>
    <row r="32" spans="1:16" x14ac:dyDescent="0.2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0.27272727272727271</v>
      </c>
      <c r="J32" s="3">
        <f t="shared" si="3"/>
        <v>0.59375</v>
      </c>
      <c r="K32" s="3">
        <f t="shared" si="4"/>
        <v>0.5625</v>
      </c>
      <c r="L32">
        <v>0</v>
      </c>
      <c r="M32" s="6"/>
    </row>
    <row r="33" spans="1:16" x14ac:dyDescent="0.2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3.125E-2</v>
      </c>
      <c r="H33" s="3">
        <f>(D33)/(($B$33+E33)/2)</f>
        <v>3.125E-2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0.5625</v>
      </c>
      <c r="L33">
        <v>1</v>
      </c>
      <c r="M33" s="6"/>
      <c r="P33" s="6"/>
    </row>
    <row r="34" spans="1:16" x14ac:dyDescent="0.2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3.125E-2</v>
      </c>
      <c r="I34" s="3">
        <f>(D27+D28+D29+D30+D31+D32+D33+D34)/(($B$27+E34)/2)</f>
        <v>0.30303030303030304</v>
      </c>
      <c r="J34" s="3">
        <f t="shared" si="3"/>
        <v>0.49180327868852458</v>
      </c>
      <c r="K34" s="3">
        <f t="shared" si="4"/>
        <v>0.49180327868852458</v>
      </c>
      <c r="L34">
        <v>0</v>
      </c>
      <c r="M34" s="6"/>
    </row>
    <row r="35" spans="1:16" x14ac:dyDescent="0.2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9.5238095238095233E-2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0.53968253968253965</v>
      </c>
      <c r="K35" s="3">
        <f t="shared" si="4"/>
        <v>0.53968253968253965</v>
      </c>
      <c r="L35">
        <v>3</v>
      </c>
      <c r="M35" s="6"/>
      <c r="P35" s="6"/>
    </row>
    <row r="36" spans="1:16" x14ac:dyDescent="0.2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0.17241379310344829</v>
      </c>
      <c r="H36" s="3">
        <f>(D33+D34+D35+D36)/(($B$33+E36)/2)</f>
        <v>0.30508474576271188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0.71186440677966101</v>
      </c>
      <c r="K36" s="3">
        <f t="shared" si="4"/>
        <v>0.71186440677966101</v>
      </c>
      <c r="L36">
        <v>5</v>
      </c>
      <c r="P36" s="6"/>
    </row>
    <row r="37" spans="1:16" x14ac:dyDescent="0.2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0.66666666666666663</v>
      </c>
      <c r="J37" s="3">
        <f>(D26+D27+D28+D29+D30+D31+D32+D33+D34+D35+D36+D37)/((B26+E37)/2)</f>
        <v>0.76190476190476186</v>
      </c>
      <c r="K37" s="3">
        <f t="shared" si="4"/>
        <v>0.76190476190476186</v>
      </c>
      <c r="L37">
        <v>3</v>
      </c>
      <c r="P37" s="6"/>
    </row>
    <row r="38" spans="1:16" x14ac:dyDescent="0.2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3.2786885245901641E-2</v>
      </c>
      <c r="H38" s="3">
        <f>(D33+D34+D35+D36+D37+D38)/(($B$33+E38)/2)</f>
        <v>0.40625</v>
      </c>
      <c r="I38" s="3">
        <f>(D27+D28+D29+D30+D31+D32+D33+D34+D35+D36+D37+D38)/(($B$27+E38)/2)</f>
        <v>0.66666666666666663</v>
      </c>
      <c r="J38" s="3">
        <f>(D27+D28+D29+D30+D31+D32+D33+D34+D35+D36+D37+D38)/((B27+E38)/2)</f>
        <v>0.66666666666666663</v>
      </c>
      <c r="K38" s="3">
        <f t="shared" si="4"/>
        <v>0.66666666666666663</v>
      </c>
      <c r="L38">
        <v>1</v>
      </c>
      <c r="P38" s="6"/>
    </row>
    <row r="39" spans="1:16" x14ac:dyDescent="0.2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9.8360655737704916E-2</v>
      </c>
      <c r="H39" s="3">
        <f>(D33+D34+D35+D36+D37+D38+D39)/(($B$33+E39)/2)</f>
        <v>0.52459016393442626</v>
      </c>
      <c r="I39" s="3">
        <f>D39/(($B$39+E39)/2)</f>
        <v>9.8360655737704916E-2</v>
      </c>
      <c r="J39" s="3">
        <f t="shared" ref="J39:J86" si="5">(D28+D29+D30+D31+D32+D33+D34+D35+D36+D37+D38+D39)/((B28+E39)/2)</f>
        <v>0.74193548387096775</v>
      </c>
      <c r="K39" s="3">
        <f t="shared" si="4"/>
        <v>0.70967741935483875</v>
      </c>
      <c r="L39">
        <v>2</v>
      </c>
      <c r="M39">
        <v>1</v>
      </c>
      <c r="P39" s="6"/>
    </row>
    <row r="40" spans="1:16" x14ac:dyDescent="0.2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3.4482758620689655E-2</v>
      </c>
      <c r="H40" s="3">
        <f>(D33+D34+D35+D36+D37+D38+D39+D40)/(($B$33+E40)/2)</f>
        <v>0.55737704918032782</v>
      </c>
      <c r="I40" s="3">
        <f>(D39+D40)/(($B$39+E40)/2)</f>
        <v>0.13114754098360656</v>
      </c>
      <c r="J40" s="3">
        <f t="shared" si="5"/>
        <v>0.71186440677966101</v>
      </c>
      <c r="K40" s="3">
        <f t="shared" si="4"/>
        <v>0.67796610169491522</v>
      </c>
      <c r="L40">
        <v>1</v>
      </c>
      <c r="P40" s="6"/>
    </row>
    <row r="41" spans="1:16" x14ac:dyDescent="0.2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6.8965517241379309E-2</v>
      </c>
      <c r="H41" s="3">
        <f>(D33+D34+D35+D36+D37+D38+D39+D40+D41)/(($B$33+E41)/2)</f>
        <v>0.62295081967213117</v>
      </c>
      <c r="I41" s="3">
        <f>(D39+D40+D41)/(($B$39+E41)/2)</f>
        <v>0.19672131147540983</v>
      </c>
      <c r="J41" s="3">
        <f t="shared" si="5"/>
        <v>0.68852459016393441</v>
      </c>
      <c r="K41" s="3">
        <f t="shared" si="4"/>
        <v>0.65573770491803274</v>
      </c>
      <c r="L41">
        <v>2</v>
      </c>
      <c r="P41" s="6"/>
    </row>
    <row r="42" spans="1:16" x14ac:dyDescent="0.2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0.69841269841269837</v>
      </c>
      <c r="I42" s="3">
        <f>(D39+D40+D41+D42)/(($B$39+E42)/2)</f>
        <v>0.2857142857142857</v>
      </c>
      <c r="J42" s="3">
        <f t="shared" si="5"/>
        <v>0.74193548387096775</v>
      </c>
      <c r="K42" s="3">
        <f t="shared" si="4"/>
        <v>0.70967741935483875</v>
      </c>
      <c r="L42">
        <v>3</v>
      </c>
      <c r="P42" s="6"/>
    </row>
    <row r="43" spans="1:16" x14ac:dyDescent="0.2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3.2258064516129031E-2</v>
      </c>
      <c r="H43" s="3">
        <f>(D33+D34+D35+D36+D37+D38+D39+D40+D41+D42+D43)/(($B$33+E43)/2)</f>
        <v>0.73015873015873012</v>
      </c>
      <c r="I43" s="3">
        <f>(D39+D40+D41+D42+D43)/(($B$39+E43)/2)</f>
        <v>0.31746031746031744</v>
      </c>
      <c r="J43" s="3">
        <f t="shared" si="5"/>
        <v>0.75409836065573765</v>
      </c>
      <c r="K43" s="3">
        <f t="shared" si="4"/>
        <v>0.72131147540983609</v>
      </c>
      <c r="L43">
        <v>1</v>
      </c>
      <c r="P43" s="6"/>
    </row>
    <row r="44" spans="1:16" x14ac:dyDescent="0.2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9.5238095238095233E-2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  <c r="P44" s="6"/>
    </row>
    <row r="45" spans="1:16" x14ac:dyDescent="0.2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6.3492063492063489E-2</v>
      </c>
      <c r="H45" s="3">
        <f>(D45)/(($B$45+E45)/2)</f>
        <v>6.3492063492063489E-2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0.79365079365079361</v>
      </c>
      <c r="L45">
        <v>1</v>
      </c>
      <c r="M45">
        <v>1</v>
      </c>
      <c r="P45" s="6"/>
    </row>
    <row r="46" spans="1:16" x14ac:dyDescent="0.2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6.3492063492063489E-2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0.79365079365079361</v>
      </c>
      <c r="L46">
        <v>0</v>
      </c>
    </row>
    <row r="47" spans="1:16" x14ac:dyDescent="0.2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3.125E-2</v>
      </c>
      <c r="H47" s="3">
        <f>(D45+D46+D47)/(($B$45+E47)/2)</f>
        <v>9.2307692307692313E-2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  <c r="P47" s="6"/>
    </row>
    <row r="48" spans="1:16" x14ac:dyDescent="0.2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0.64516129032258063</v>
      </c>
      <c r="J48" s="3">
        <f t="shared" si="5"/>
        <v>0.84210526315789469</v>
      </c>
      <c r="K48" s="3">
        <f t="shared" si="4"/>
        <v>0.77192982456140347</v>
      </c>
      <c r="L48">
        <v>4</v>
      </c>
      <c r="P48" s="6"/>
    </row>
    <row r="49" spans="1:16" x14ac:dyDescent="0.2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0.61538461538461542</v>
      </c>
      <c r="J49" s="3">
        <f t="shared" si="5"/>
        <v>0.67741935483870963</v>
      </c>
      <c r="K49" s="3">
        <f t="shared" si="4"/>
        <v>0.61290322580645162</v>
      </c>
      <c r="L49">
        <v>0</v>
      </c>
    </row>
    <row r="50" spans="1:16" x14ac:dyDescent="0.2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3.0303030303030304E-2</v>
      </c>
      <c r="H50" s="3">
        <f>(D45+D46+D47+D48+D49+D50)/(($B$45+E50)/2)</f>
        <v>0.24615384615384617</v>
      </c>
      <c r="I50" s="3">
        <f>(D39+D40+D41+D42+D43+D44+D45+D46+D47+D48+D49+D50)/(($B$39+E50)/2)</f>
        <v>0.64615384615384619</v>
      </c>
      <c r="J50" s="3">
        <f t="shared" si="5"/>
        <v>0.64615384615384619</v>
      </c>
      <c r="K50" s="3">
        <f t="shared" si="4"/>
        <v>0.58461538461538465</v>
      </c>
      <c r="L50">
        <v>1</v>
      </c>
      <c r="P50" s="6"/>
    </row>
    <row r="51" spans="1:16" x14ac:dyDescent="0.2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0.55384615384615388</v>
      </c>
      <c r="K51" s="3">
        <f t="shared" si="4"/>
        <v>0.52307692307692311</v>
      </c>
      <c r="L51">
        <v>0</v>
      </c>
    </row>
    <row r="52" spans="1:16" x14ac:dyDescent="0.2">
      <c r="A52" s="2">
        <v>42948</v>
      </c>
      <c r="B52">
        <v>36.5</v>
      </c>
      <c r="C52">
        <v>0</v>
      </c>
      <c r="D52">
        <v>2</v>
      </c>
      <c r="E52">
        <f t="shared" si="0"/>
        <v>34.5</v>
      </c>
      <c r="F52" s="5">
        <f t="shared" si="1"/>
        <v>-2</v>
      </c>
      <c r="G52" s="3">
        <f t="shared" si="2"/>
        <v>5.6338028169014086E-2</v>
      </c>
      <c r="H52" s="3">
        <f>(D45+D46+D47+D48+D49+D50+D51+D52)/(($B$45+E52)/2)</f>
        <v>0.3007518796992481</v>
      </c>
      <c r="I52" s="3">
        <f>(D51+D52)/(($B$51+E52)/2)</f>
        <v>5.9259259259259262E-2</v>
      </c>
      <c r="J52" s="3">
        <f t="shared" si="5"/>
        <v>0.59842519685039375</v>
      </c>
      <c r="K52" s="3">
        <f t="shared" si="4"/>
        <v>0.56692913385826771</v>
      </c>
      <c r="L52">
        <v>2</v>
      </c>
    </row>
    <row r="53" spans="1:16" x14ac:dyDescent="0.2">
      <c r="A53" s="2">
        <v>42979</v>
      </c>
      <c r="B53">
        <v>34.5</v>
      </c>
      <c r="C53">
        <v>1</v>
      </c>
      <c r="D53">
        <v>0</v>
      </c>
      <c r="E53">
        <f t="shared" si="0"/>
        <v>35.5</v>
      </c>
      <c r="F53" s="5">
        <f t="shared" si="1"/>
        <v>1</v>
      </c>
      <c r="G53" s="3">
        <f t="shared" si="2"/>
        <v>0</v>
      </c>
      <c r="H53" s="3">
        <f>(D45+D46+D47+D48+D49+D50+D51+D52+D53)/(($B$45+E53)/2)</f>
        <v>0.29629629629629628</v>
      </c>
      <c r="I53" s="3">
        <f>(D51+D52+D53)/(($B$51+E53)/2)</f>
        <v>5.8394160583941604E-2</v>
      </c>
      <c r="J53" s="3">
        <f t="shared" si="5"/>
        <v>0.52713178294573648</v>
      </c>
      <c r="K53" s="3">
        <f t="shared" si="4"/>
        <v>0.49612403100775193</v>
      </c>
      <c r="L53">
        <v>0</v>
      </c>
    </row>
    <row r="54" spans="1:16" x14ac:dyDescent="0.2">
      <c r="A54" s="2">
        <v>43009</v>
      </c>
      <c r="B54">
        <v>35.5</v>
      </c>
      <c r="C54">
        <v>0</v>
      </c>
      <c r="D54">
        <v>2</v>
      </c>
      <c r="E54">
        <f t="shared" si="0"/>
        <v>33.5</v>
      </c>
      <c r="F54" s="5">
        <f t="shared" si="1"/>
        <v>-2</v>
      </c>
      <c r="G54" s="3">
        <f t="shared" si="2"/>
        <v>5.7971014492753624E-2</v>
      </c>
      <c r="H54" s="3">
        <f>(D45+D46+D47+D48+D49+D50+D51+D52+D53+D54)/(($B$45+E54)/2)</f>
        <v>0.36641221374045801</v>
      </c>
      <c r="I54" s="3">
        <f>(D51+D52+D53+D54)/(($B$51+E54)/2)</f>
        <v>0.12030075187969924</v>
      </c>
      <c r="J54" s="3">
        <f t="shared" si="5"/>
        <v>0.49612403100775193</v>
      </c>
      <c r="K54" s="3">
        <f t="shared" si="4"/>
        <v>0.43410852713178294</v>
      </c>
      <c r="L54">
        <v>1</v>
      </c>
      <c r="M54">
        <v>1</v>
      </c>
      <c r="P54" s="6"/>
    </row>
    <row r="55" spans="1:16" x14ac:dyDescent="0.2">
      <c r="A55" s="2">
        <v>43040</v>
      </c>
      <c r="B55">
        <v>33.5</v>
      </c>
      <c r="C55">
        <v>0</v>
      </c>
      <c r="D55">
        <v>1</v>
      </c>
      <c r="E55">
        <f t="shared" si="0"/>
        <v>32.5</v>
      </c>
      <c r="F55" s="5">
        <f t="shared" si="1"/>
        <v>-1</v>
      </c>
      <c r="G55" s="3">
        <f t="shared" si="2"/>
        <v>3.0303030303030304E-2</v>
      </c>
      <c r="H55" s="3">
        <f>(D45+D46+D47+D48+D49+D50+D51+D52+D53+D54+D55)/(($B$45+E55)/2)</f>
        <v>0.40310077519379844</v>
      </c>
      <c r="I55" s="3">
        <f>(D51+D52+D53+D54+D55)/(($B$51+E55)/2)</f>
        <v>0.15267175572519084</v>
      </c>
      <c r="J55" s="3">
        <f t="shared" si="5"/>
        <v>0.50393700787401574</v>
      </c>
      <c r="K55" s="3">
        <f t="shared" si="4"/>
        <v>0.44094488188976377</v>
      </c>
      <c r="L55">
        <v>1</v>
      </c>
      <c r="P55" s="6"/>
    </row>
    <row r="56" spans="1:16" x14ac:dyDescent="0.2">
      <c r="A56" s="2">
        <v>43070</v>
      </c>
      <c r="B56">
        <v>32.5</v>
      </c>
      <c r="C56">
        <v>1</v>
      </c>
      <c r="D56">
        <v>3</v>
      </c>
      <c r="E56">
        <f t="shared" si="0"/>
        <v>30.5</v>
      </c>
      <c r="F56" s="5">
        <f t="shared" si="1"/>
        <v>-2</v>
      </c>
      <c r="G56" s="3">
        <f t="shared" si="2"/>
        <v>9.5238095238095233E-2</v>
      </c>
      <c r="H56" s="3">
        <f>(D45+D46+D47+D48+D49+D50+D51+D52+D53+D54+D55+D56)/(($B$45+E56)/2)</f>
        <v>0.51200000000000001</v>
      </c>
      <c r="I56" s="3">
        <f>(D51+D52+D53+D54+D55+D56)/(($B$51+E56)/2)</f>
        <v>0.25196850393700787</v>
      </c>
      <c r="J56" s="3">
        <f t="shared" si="5"/>
        <v>0.51200000000000001</v>
      </c>
      <c r="K56" s="3">
        <f t="shared" si="4"/>
        <v>0.44800000000000001</v>
      </c>
      <c r="L56">
        <v>3</v>
      </c>
      <c r="P56" s="6"/>
    </row>
    <row r="57" spans="1:16" x14ac:dyDescent="0.2">
      <c r="A57" s="2">
        <v>43101</v>
      </c>
      <c r="B57">
        <v>30.5</v>
      </c>
      <c r="C57">
        <v>0</v>
      </c>
      <c r="D57">
        <v>0.5</v>
      </c>
      <c r="E57">
        <f t="shared" si="0"/>
        <v>30</v>
      </c>
      <c r="F57" s="5">
        <f t="shared" si="1"/>
        <v>-0.5</v>
      </c>
      <c r="G57" s="3">
        <f t="shared" si="2"/>
        <v>1.6528925619834711E-2</v>
      </c>
      <c r="H57" s="3">
        <f>(D57)/(($B$57+E57)/2)</f>
        <v>1.6528925619834711E-2</v>
      </c>
      <c r="I57" s="3">
        <f>(D51+D52+D53+D54+D55+D56+D57)/(($B$51+E57)/2)</f>
        <v>0.26984126984126983</v>
      </c>
      <c r="J57" s="3">
        <f t="shared" si="5"/>
        <v>0.47540983606557374</v>
      </c>
      <c r="K57" s="3">
        <f t="shared" si="4"/>
        <v>0.44262295081967212</v>
      </c>
      <c r="L57">
        <v>0.5</v>
      </c>
      <c r="P57" s="6"/>
    </row>
    <row r="58" spans="1:16" x14ac:dyDescent="0.2">
      <c r="A58" s="2">
        <v>43132</v>
      </c>
      <c r="B58">
        <v>30</v>
      </c>
      <c r="C58">
        <v>3</v>
      </c>
      <c r="D58">
        <v>1.5</v>
      </c>
      <c r="E58">
        <f t="shared" si="0"/>
        <v>31.5</v>
      </c>
      <c r="F58" s="5">
        <f t="shared" si="1"/>
        <v>1.5</v>
      </c>
      <c r="G58" s="3">
        <f t="shared" si="2"/>
        <v>4.878048780487805E-2</v>
      </c>
      <c r="H58" s="3">
        <f>(D57+D58)/(($B$57+E58)/2)</f>
        <v>6.4516129032258063E-2</v>
      </c>
      <c r="I58" s="3">
        <f>(D51+D52+D53+D54+D55+D56+D57+D58)/(($B$51+E58)/2)</f>
        <v>0.31007751937984496</v>
      </c>
      <c r="J58" s="3">
        <f t="shared" si="5"/>
        <v>0.51200000000000001</v>
      </c>
      <c r="K58" s="3">
        <f t="shared" si="4"/>
        <v>0.48</v>
      </c>
      <c r="L58">
        <v>1.5</v>
      </c>
      <c r="P58" s="6"/>
    </row>
    <row r="59" spans="1:16" x14ac:dyDescent="0.2">
      <c r="A59" s="2">
        <v>43160</v>
      </c>
      <c r="B59">
        <v>31.5</v>
      </c>
      <c r="C59">
        <v>7</v>
      </c>
      <c r="D59">
        <v>0</v>
      </c>
      <c r="E59">
        <f t="shared" si="0"/>
        <v>38.5</v>
      </c>
      <c r="F59" s="5">
        <f t="shared" si="1"/>
        <v>7</v>
      </c>
      <c r="G59" s="3">
        <f t="shared" si="2"/>
        <v>0</v>
      </c>
      <c r="H59" s="3">
        <f>(D57+D58+D59)/(($B$57+E59)/2)</f>
        <v>5.7971014492753624E-2</v>
      </c>
      <c r="I59" s="3">
        <f>(D51+D52+D53+D54+D55+D56+D57+D58+D59)/(($B$51+E59)/2)</f>
        <v>0.27972027972027974</v>
      </c>
      <c r="J59" s="3">
        <f t="shared" si="5"/>
        <v>0.41958041958041958</v>
      </c>
      <c r="K59" s="3">
        <f t="shared" si="4"/>
        <v>0.39160839160839161</v>
      </c>
      <c r="L59">
        <v>0</v>
      </c>
    </row>
    <row r="60" spans="1:16" x14ac:dyDescent="0.2">
      <c r="A60" s="2">
        <v>43191</v>
      </c>
      <c r="B60">
        <v>38.5</v>
      </c>
      <c r="C60">
        <v>8</v>
      </c>
      <c r="D60">
        <v>1</v>
      </c>
      <c r="E60">
        <f t="shared" si="0"/>
        <v>45.5</v>
      </c>
      <c r="F60" s="5">
        <f t="shared" si="1"/>
        <v>7</v>
      </c>
      <c r="G60" s="3">
        <f t="shared" si="2"/>
        <v>2.3809523809523808E-2</v>
      </c>
      <c r="H60" s="3">
        <f>(D57+D58+D59+D60)/(($B$57+E60)/2)</f>
        <v>7.8947368421052627E-2</v>
      </c>
      <c r="I60" s="3">
        <f>(D51+D52+D53+D54+D55+D56+D57+D58+D59+D60)/(($B$51+E60)/2)</f>
        <v>0.28025477707006369</v>
      </c>
      <c r="J60" s="3">
        <f t="shared" si="5"/>
        <v>0.31788079470198677</v>
      </c>
      <c r="K60" s="3">
        <f t="shared" si="4"/>
        <v>0.29139072847682118</v>
      </c>
      <c r="L60">
        <v>1</v>
      </c>
      <c r="P60" s="6"/>
    </row>
    <row r="61" spans="1:16" x14ac:dyDescent="0.2">
      <c r="A61" s="2">
        <v>43221</v>
      </c>
      <c r="B61">
        <v>45.5</v>
      </c>
      <c r="C61">
        <v>0</v>
      </c>
      <c r="D61">
        <v>4</v>
      </c>
      <c r="E61">
        <f t="shared" si="0"/>
        <v>41.5</v>
      </c>
      <c r="F61" s="5">
        <f t="shared" si="1"/>
        <v>-4</v>
      </c>
      <c r="G61" s="3">
        <f t="shared" si="2"/>
        <v>9.1954022988505746E-2</v>
      </c>
      <c r="H61" s="3">
        <f>(D57+D58+D59+D60+D61)/(($B$57+E61)/2)</f>
        <v>0.19444444444444445</v>
      </c>
      <c r="I61" s="3">
        <f>(D51+D52+D53+D54+D55+D56+D57+D58+D59+D60+D61)/(($B$51+E61)/2)</f>
        <v>0.40268456375838924</v>
      </c>
      <c r="J61" s="3">
        <f t="shared" si="5"/>
        <v>0.42953020134228187</v>
      </c>
      <c r="K61" s="3">
        <f t="shared" si="4"/>
        <v>0.40268456375838924</v>
      </c>
      <c r="L61">
        <v>4</v>
      </c>
      <c r="P61" s="6"/>
    </row>
    <row r="62" spans="1:16" x14ac:dyDescent="0.2">
      <c r="A62" s="2">
        <v>43252</v>
      </c>
      <c r="B62">
        <v>41.5</v>
      </c>
      <c r="C62">
        <v>2</v>
      </c>
      <c r="D62">
        <v>3</v>
      </c>
      <c r="E62">
        <f t="shared" si="0"/>
        <v>40.5</v>
      </c>
      <c r="F62" s="5">
        <f t="shared" si="1"/>
        <v>-1</v>
      </c>
      <c r="G62" s="3">
        <f t="shared" si="2"/>
        <v>7.3170731707317069E-2</v>
      </c>
      <c r="H62" s="3">
        <f>(D57+D58+D59+D60+D61+D62)/(($B$57+E62)/2)</f>
        <v>0.28169014084507044</v>
      </c>
      <c r="I62" s="3">
        <f>(D51+D52+D53+D54+D55+D56+D57+D58+D59+D60+D61+D62)/(($B$51+E62)/2)</f>
        <v>0.48979591836734693</v>
      </c>
      <c r="J62" s="3">
        <f t="shared" si="5"/>
        <v>0.48979591836734693</v>
      </c>
      <c r="K62" s="3">
        <f t="shared" si="4"/>
        <v>0.43537414965986393</v>
      </c>
      <c r="L62">
        <v>2</v>
      </c>
      <c r="M62">
        <v>1</v>
      </c>
      <c r="P62" s="6"/>
    </row>
    <row r="63" spans="1:16" x14ac:dyDescent="0.2">
      <c r="A63" s="2">
        <v>43282</v>
      </c>
      <c r="B63">
        <v>40.5</v>
      </c>
      <c r="C63">
        <v>4.5</v>
      </c>
      <c r="D63">
        <v>3</v>
      </c>
      <c r="E63">
        <f t="shared" si="0"/>
        <v>42</v>
      </c>
      <c r="F63" s="5">
        <f t="shared" si="1"/>
        <v>1.5</v>
      </c>
      <c r="G63" s="3">
        <f t="shared" si="2"/>
        <v>7.2727272727272724E-2</v>
      </c>
      <c r="H63" s="3">
        <f>(D57+D58+D59+D60+D61+D62+D63)/(($B$57+E63)/2)</f>
        <v>0.35862068965517241</v>
      </c>
      <c r="I63" s="3">
        <f>(D63)/(($B$63+E63)/2)</f>
        <v>7.2727272727272724E-2</v>
      </c>
      <c r="J63" s="3">
        <f t="shared" si="5"/>
        <v>0.53503184713375795</v>
      </c>
      <c r="K63" s="3">
        <f t="shared" si="4"/>
        <v>0.48407643312101911</v>
      </c>
      <c r="L63">
        <v>3</v>
      </c>
      <c r="P63" s="6"/>
    </row>
    <row r="64" spans="1:16" x14ac:dyDescent="0.2">
      <c r="A64" s="2">
        <v>43313</v>
      </c>
      <c r="B64">
        <v>42</v>
      </c>
      <c r="C64">
        <v>1</v>
      </c>
      <c r="D64">
        <v>0</v>
      </c>
      <c r="E64">
        <f t="shared" si="0"/>
        <v>43</v>
      </c>
      <c r="F64" s="5">
        <f t="shared" si="1"/>
        <v>1</v>
      </c>
      <c r="G64" s="3">
        <f t="shared" si="2"/>
        <v>0</v>
      </c>
      <c r="H64" s="3">
        <f>(D57+D58+D59+D60+D61+D62+D63+D64)/(($B$57+E64)/2)</f>
        <v>0.35374149659863946</v>
      </c>
      <c r="I64" s="3">
        <f>(D63+D64)/(($B$63+E64)/2)</f>
        <v>7.1856287425149698E-2</v>
      </c>
      <c r="J64" s="3">
        <f t="shared" si="5"/>
        <v>0.49032258064516127</v>
      </c>
      <c r="K64" s="3">
        <f t="shared" si="4"/>
        <v>0.43870967741935485</v>
      </c>
      <c r="L64">
        <v>0</v>
      </c>
    </row>
    <row r="65" spans="1:16" x14ac:dyDescent="0.2">
      <c r="A65" s="2">
        <v>43344</v>
      </c>
      <c r="B65">
        <v>43</v>
      </c>
      <c r="C65">
        <v>4</v>
      </c>
      <c r="D65">
        <v>3</v>
      </c>
      <c r="E65">
        <f t="shared" si="0"/>
        <v>44</v>
      </c>
      <c r="F65" s="5">
        <f t="shared" si="1"/>
        <v>1</v>
      </c>
      <c r="G65" s="3">
        <f t="shared" si="2"/>
        <v>6.8965517241379309E-2</v>
      </c>
      <c r="H65" s="3">
        <f>(D57+D58+D59+D60+D61+D62+D63+D64+D65)/(($B$57+E65)/2)</f>
        <v>0.42953020134228187</v>
      </c>
      <c r="I65" s="3">
        <f>(D63+D64+D65)/(($B$63+E65)/2)</f>
        <v>0.14201183431952663</v>
      </c>
      <c r="J65" s="3">
        <f t="shared" si="5"/>
        <v>0.55345911949685533</v>
      </c>
      <c r="K65" s="3">
        <f t="shared" si="4"/>
        <v>0.50314465408805031</v>
      </c>
      <c r="L65">
        <v>3</v>
      </c>
      <c r="P65" s="6"/>
    </row>
    <row r="66" spans="1:16" x14ac:dyDescent="0.2">
      <c r="A66" s="2">
        <v>43374</v>
      </c>
      <c r="B66">
        <v>44</v>
      </c>
      <c r="C66">
        <v>2</v>
      </c>
      <c r="D66">
        <v>1</v>
      </c>
      <c r="E66">
        <f t="shared" si="0"/>
        <v>45</v>
      </c>
      <c r="F66" s="5">
        <f t="shared" si="1"/>
        <v>1</v>
      </c>
      <c r="G66" s="3">
        <f t="shared" si="2"/>
        <v>2.247191011235955E-2</v>
      </c>
      <c r="H66" s="3">
        <f>(D57+D58+D59+D60+D61+D62+D63+D64+D65+D66)/(($B$57+E66)/2)</f>
        <v>0.45033112582781459</v>
      </c>
      <c r="I66" s="3">
        <f>(D63+D64+D65+D66)/(($B$63+E66)/2)</f>
        <v>0.16374269005847952</v>
      </c>
      <c r="J66" s="3">
        <f t="shared" si="5"/>
        <v>0.53503184713375795</v>
      </c>
      <c r="K66" s="3">
        <f t="shared" si="4"/>
        <v>0.50955414012738853</v>
      </c>
      <c r="L66">
        <v>1</v>
      </c>
      <c r="P66" s="6"/>
    </row>
    <row r="67" spans="1:16" x14ac:dyDescent="0.2">
      <c r="A67" s="2">
        <v>43405</v>
      </c>
      <c r="B67">
        <v>45</v>
      </c>
      <c r="C67">
        <v>0</v>
      </c>
      <c r="D67">
        <v>0</v>
      </c>
      <c r="E67">
        <f t="shared" ref="E67:E86" si="6">B67+C67-D67</f>
        <v>45</v>
      </c>
      <c r="F67" s="5">
        <f t="shared" ref="F67:F86" si="7">C67-D67</f>
        <v>0</v>
      </c>
      <c r="G67" s="3">
        <f t="shared" ref="G67:G86" si="8">D67/((B67+E67)/2)</f>
        <v>0</v>
      </c>
      <c r="H67" s="3">
        <f>(D57+D58+D59+D60+D61+D62+D63+D64+D65+D66+D67)/(($B$57+E67)/2)</f>
        <v>0.45033112582781459</v>
      </c>
      <c r="I67" s="3">
        <f>(D63+D64+D65+D66+D67)/(($B$63+E67)/2)</f>
        <v>0.16374269005847952</v>
      </c>
      <c r="J67" s="3">
        <f t="shared" si="5"/>
        <v>0.5161290322580645</v>
      </c>
      <c r="K67" s="3">
        <f t="shared" si="4"/>
        <v>0.49032258064516127</v>
      </c>
      <c r="L67">
        <v>0</v>
      </c>
    </row>
    <row r="68" spans="1:16" x14ac:dyDescent="0.2">
      <c r="A68" s="2">
        <v>43435</v>
      </c>
      <c r="B68">
        <v>45</v>
      </c>
      <c r="C68">
        <v>1</v>
      </c>
      <c r="D68">
        <v>3</v>
      </c>
      <c r="E68">
        <f t="shared" si="6"/>
        <v>43</v>
      </c>
      <c r="F68" s="5">
        <f t="shared" si="7"/>
        <v>-2</v>
      </c>
      <c r="G68" s="3">
        <f t="shared" si="8"/>
        <v>6.8181818181818177E-2</v>
      </c>
      <c r="H68" s="3">
        <f>(D57+D58+D59+D60+D61+D62+D63+D64+D65+D66+D67+D68)/(($B$57+E68)/2)</f>
        <v>0.54421768707482998</v>
      </c>
      <c r="I68" s="3">
        <f>(D63+D64+D65+D66+D67+D68)/(($B$63+E68)/2)</f>
        <v>0.23952095808383234</v>
      </c>
      <c r="J68" s="3">
        <f t="shared" si="5"/>
        <v>0.54421768707482998</v>
      </c>
      <c r="K68" s="3">
        <f t="shared" si="4"/>
        <v>0.51700680272108845</v>
      </c>
      <c r="L68">
        <v>3</v>
      </c>
      <c r="P68" s="6"/>
    </row>
    <row r="69" spans="1:16" x14ac:dyDescent="0.2">
      <c r="A69" s="2">
        <v>43466</v>
      </c>
      <c r="B69">
        <v>43</v>
      </c>
      <c r="C69">
        <v>2</v>
      </c>
      <c r="D69">
        <v>3</v>
      </c>
      <c r="E69">
        <f t="shared" si="6"/>
        <v>42</v>
      </c>
      <c r="F69" s="5">
        <f t="shared" si="7"/>
        <v>-1</v>
      </c>
      <c r="G69" s="3">
        <f t="shared" si="8"/>
        <v>7.0588235294117646E-2</v>
      </c>
      <c r="H69" s="3">
        <f>(D69)/(($B$69+E69)/2)</f>
        <v>7.0588235294117646E-2</v>
      </c>
      <c r="I69" s="3">
        <f>(D63+D64+D65+D66+D67+D68+D69)/(($B$63+E69)/2)</f>
        <v>0.31515151515151513</v>
      </c>
      <c r="J69" s="3">
        <f t="shared" si="5"/>
        <v>0.625</v>
      </c>
      <c r="K69" s="3">
        <f t="shared" si="4"/>
        <v>0.59722222222222221</v>
      </c>
      <c r="L69">
        <v>3</v>
      </c>
      <c r="P69" s="6"/>
    </row>
    <row r="70" spans="1:16" x14ac:dyDescent="0.2">
      <c r="A70" s="2">
        <v>43497</v>
      </c>
      <c r="B70">
        <v>42</v>
      </c>
      <c r="C70">
        <v>3</v>
      </c>
      <c r="D70">
        <v>2</v>
      </c>
      <c r="E70">
        <f t="shared" si="6"/>
        <v>43</v>
      </c>
      <c r="F70" s="5">
        <f t="shared" si="7"/>
        <v>1</v>
      </c>
      <c r="G70" s="3">
        <f t="shared" si="8"/>
        <v>4.7058823529411764E-2</v>
      </c>
      <c r="H70" s="3">
        <f>(D69+D70)/(($B$69+E70)/2)</f>
        <v>0.11627906976744186</v>
      </c>
      <c r="I70" s="3">
        <f>(D63+D64+D65+D66+D67+D68+D69+D70)/(($B$63+E70)/2)</f>
        <v>0.3592814371257485</v>
      </c>
      <c r="J70" s="3">
        <f t="shared" si="5"/>
        <v>0.6174496644295302</v>
      </c>
      <c r="K70" s="3">
        <f t="shared" si="4"/>
        <v>0.59060402684563762</v>
      </c>
      <c r="L70">
        <v>2</v>
      </c>
      <c r="P70" s="6"/>
    </row>
    <row r="71" spans="1:16" x14ac:dyDescent="0.2">
      <c r="A71" s="2">
        <v>43525</v>
      </c>
      <c r="B71">
        <v>43</v>
      </c>
      <c r="C71">
        <v>1</v>
      </c>
      <c r="D71">
        <v>6</v>
      </c>
      <c r="E71">
        <f t="shared" si="6"/>
        <v>38</v>
      </c>
      <c r="F71" s="5">
        <f t="shared" si="7"/>
        <v>-5</v>
      </c>
      <c r="G71" s="3">
        <f t="shared" si="8"/>
        <v>0.14814814814814814</v>
      </c>
      <c r="H71" s="3">
        <f>(D69+D70+D71)/(($B$69+E71)/2)</f>
        <v>0.27160493827160492</v>
      </c>
      <c r="I71" s="3">
        <f>(D63+D64+D65+D66+D67+D68+D69+D70+D71)/(($B$63+E71)/2)</f>
        <v>0.53503184713375795</v>
      </c>
      <c r="J71" s="3">
        <f t="shared" si="5"/>
        <v>0.75816993464052285</v>
      </c>
      <c r="K71" s="3">
        <f t="shared" si="4"/>
        <v>0.73202614379084963</v>
      </c>
      <c r="L71">
        <v>6</v>
      </c>
      <c r="P71" s="6"/>
    </row>
    <row r="72" spans="1:16" x14ac:dyDescent="0.2">
      <c r="A72" s="2">
        <v>43556</v>
      </c>
      <c r="B72">
        <v>38</v>
      </c>
      <c r="C72">
        <v>7</v>
      </c>
      <c r="D72">
        <v>0</v>
      </c>
      <c r="E72">
        <f t="shared" si="6"/>
        <v>45</v>
      </c>
      <c r="F72" s="5">
        <f t="shared" si="7"/>
        <v>7</v>
      </c>
      <c r="G72" s="3">
        <f t="shared" si="8"/>
        <v>0</v>
      </c>
      <c r="H72" s="3">
        <f>(D69+D70+D71+D72)/(($B$69+E72)/2)</f>
        <v>0.25</v>
      </c>
      <c r="I72" s="3">
        <f>(D63+D64+D65+D66+D67+D68+D69+D70+D71+D72)/(($B$63+E72)/2)</f>
        <v>0.49122807017543857</v>
      </c>
      <c r="J72" s="3">
        <f t="shared" si="5"/>
        <v>0.61878453038674031</v>
      </c>
      <c r="K72" s="3">
        <f t="shared" si="4"/>
        <v>0.59668508287292821</v>
      </c>
      <c r="L72">
        <v>0</v>
      </c>
    </row>
    <row r="73" spans="1:16" x14ac:dyDescent="0.2">
      <c r="A73" s="2">
        <v>43586</v>
      </c>
      <c r="B73">
        <v>45</v>
      </c>
      <c r="C73">
        <v>2</v>
      </c>
      <c r="D73">
        <v>2</v>
      </c>
      <c r="E73">
        <f t="shared" si="6"/>
        <v>45</v>
      </c>
      <c r="F73" s="5">
        <f t="shared" si="7"/>
        <v>0</v>
      </c>
      <c r="G73" s="3">
        <f t="shared" si="8"/>
        <v>4.4444444444444446E-2</v>
      </c>
      <c r="H73" s="3">
        <f>(D69+D70+D71+D72+D73)/(($B$69+E73)/2)</f>
        <v>0.29545454545454547</v>
      </c>
      <c r="I73" s="3">
        <f>(D63+D64+D65+D66+D67+D68+D69+D70+D71+D72+D73)/(($B$63+E73)/2)</f>
        <v>0.53801169590643272</v>
      </c>
      <c r="J73" s="3">
        <f t="shared" si="5"/>
        <v>0.60115606936416188</v>
      </c>
      <c r="K73" s="3">
        <f t="shared" si="4"/>
        <v>0.5780346820809249</v>
      </c>
      <c r="L73">
        <v>2</v>
      </c>
    </row>
    <row r="74" spans="1:16" x14ac:dyDescent="0.2">
      <c r="A74" s="2">
        <v>43617</v>
      </c>
      <c r="B74">
        <v>45</v>
      </c>
      <c r="C74">
        <v>2</v>
      </c>
      <c r="D74">
        <v>2</v>
      </c>
      <c r="E74">
        <f t="shared" si="6"/>
        <v>45</v>
      </c>
      <c r="F74" s="5">
        <f t="shared" si="7"/>
        <v>0</v>
      </c>
      <c r="G74" s="3">
        <f t="shared" si="8"/>
        <v>4.4444444444444446E-2</v>
      </c>
      <c r="H74" s="3">
        <f>(D69+D70+D71+D72+D73+D74)/(($B$69+E74)/2)</f>
        <v>0.34090909090909088</v>
      </c>
      <c r="I74" s="3">
        <f>(D63+D64+D65+D66+D67+D68+D69+D70+D71+D72+D73+D74)/(($B$63+E74)/2)</f>
        <v>0.58479532163742687</v>
      </c>
      <c r="J74" s="3">
        <f t="shared" si="5"/>
        <v>0.58479532163742687</v>
      </c>
      <c r="K74" s="3">
        <f t="shared" si="4"/>
        <v>0.58479532163742687</v>
      </c>
      <c r="L74">
        <v>2</v>
      </c>
    </row>
    <row r="75" spans="1:16" x14ac:dyDescent="0.2">
      <c r="A75" s="2">
        <v>43647</v>
      </c>
      <c r="B75">
        <v>45</v>
      </c>
      <c r="C75">
        <v>2</v>
      </c>
      <c r="D75">
        <v>5</v>
      </c>
      <c r="E75">
        <f t="shared" si="6"/>
        <v>42</v>
      </c>
      <c r="F75" s="5">
        <f t="shared" si="7"/>
        <v>-3</v>
      </c>
      <c r="G75" s="3">
        <f t="shared" si="8"/>
        <v>0.11494252873563218</v>
      </c>
      <c r="H75" s="3">
        <f>(D69+D70+D71+D72+D73+D74+D75)/(($B$69+E75)/2)</f>
        <v>0.47058823529411764</v>
      </c>
      <c r="I75" s="3">
        <f>(D75)/(($B$75+E75)/2)</f>
        <v>0.11494252873563218</v>
      </c>
      <c r="J75" s="3">
        <f t="shared" si="5"/>
        <v>0.6428571428571429</v>
      </c>
      <c r="K75" s="3">
        <f t="shared" si="4"/>
        <v>0.61904761904761907</v>
      </c>
      <c r="L75">
        <v>4</v>
      </c>
      <c r="M75">
        <v>1</v>
      </c>
      <c r="P75" s="6"/>
    </row>
    <row r="76" spans="1:16" x14ac:dyDescent="0.2">
      <c r="A76" s="2">
        <v>43678</v>
      </c>
      <c r="B76">
        <v>42</v>
      </c>
      <c r="C76">
        <v>1</v>
      </c>
      <c r="D76">
        <v>3</v>
      </c>
      <c r="E76">
        <f t="shared" si="6"/>
        <v>40</v>
      </c>
      <c r="F76" s="5">
        <f t="shared" si="7"/>
        <v>-2</v>
      </c>
      <c r="G76" s="3">
        <f t="shared" si="8"/>
        <v>7.3170731707317069E-2</v>
      </c>
      <c r="H76" s="3">
        <f>(D69+D70+D71+D72+D73+D74+D75+D76)/(($B$69+E76)/2)</f>
        <v>0.55421686746987953</v>
      </c>
      <c r="I76" s="3">
        <f>(D75+D76)/(($B$75+E76)/2)</f>
        <v>0.18823529411764706</v>
      </c>
      <c r="J76" s="3">
        <f t="shared" si="5"/>
        <v>0.72289156626506024</v>
      </c>
      <c r="K76" s="3">
        <f t="shared" si="4"/>
        <v>0.6987951807228916</v>
      </c>
      <c r="L76">
        <v>3</v>
      </c>
      <c r="P76" s="6"/>
    </row>
    <row r="77" spans="1:16" x14ac:dyDescent="0.2">
      <c r="A77" s="2">
        <v>43709</v>
      </c>
      <c r="B77">
        <v>40</v>
      </c>
      <c r="C77">
        <v>2</v>
      </c>
      <c r="D77">
        <v>4</v>
      </c>
      <c r="E77">
        <f t="shared" si="6"/>
        <v>38</v>
      </c>
      <c r="F77" s="5">
        <f t="shared" si="7"/>
        <v>-2</v>
      </c>
      <c r="G77" s="3">
        <f t="shared" si="8"/>
        <v>0.10256410256410256</v>
      </c>
      <c r="H77" s="3">
        <f>(D69+D70+D71+D72+D73+D74+D75+D76+D77)/(($B$69+E77)/2)</f>
        <v>0.66666666666666663</v>
      </c>
      <c r="I77" s="3">
        <f>(D75+D76+D77)/(($B$75+E77)/2)</f>
        <v>0.28915662650602408</v>
      </c>
      <c r="J77" s="3">
        <f t="shared" si="5"/>
        <v>0.75609756097560976</v>
      </c>
      <c r="K77" s="3">
        <f t="shared" si="4"/>
        <v>0.73170731707317072</v>
      </c>
      <c r="L77">
        <v>4</v>
      </c>
      <c r="P77" s="6"/>
    </row>
    <row r="78" spans="1:16" x14ac:dyDescent="0.2">
      <c r="A78" s="2">
        <v>43739</v>
      </c>
      <c r="B78">
        <v>38</v>
      </c>
      <c r="C78">
        <v>4</v>
      </c>
      <c r="D78">
        <v>1</v>
      </c>
      <c r="E78">
        <f t="shared" si="6"/>
        <v>41</v>
      </c>
      <c r="F78" s="5">
        <f t="shared" si="7"/>
        <v>3</v>
      </c>
      <c r="G78" s="3">
        <f t="shared" si="8"/>
        <v>2.5316455696202531E-2</v>
      </c>
      <c r="H78" s="3">
        <f>(D69+D70+D71+D72+D73+D74+D75+D76+D77+D78)/(($B$69+E78)/2)</f>
        <v>0.66666666666666663</v>
      </c>
      <c r="I78" s="3">
        <f>(D75+D76+D77+D78)/(($B$75+E78)/2)</f>
        <v>0.30232558139534882</v>
      </c>
      <c r="J78" s="3">
        <f t="shared" si="5"/>
        <v>0.72093023255813948</v>
      </c>
      <c r="K78" s="3">
        <f t="shared" ref="K78:K89" si="9">((L67-O67)+(L68-O68)+(L69-O69)+(L70-O70)+(L71-O71)+(L72-O72)+(L73-O73)+(L74-O74)+(L75-O75)+(L76-O76)+(L77-O77)+(L78-O78))/((B67+E78)/2)</f>
        <v>0.69767441860465118</v>
      </c>
      <c r="L78">
        <v>1</v>
      </c>
      <c r="P78" s="6"/>
    </row>
    <row r="79" spans="1:16" x14ac:dyDescent="0.2">
      <c r="A79" s="2">
        <v>43770</v>
      </c>
      <c r="B79">
        <v>41</v>
      </c>
      <c r="C79">
        <v>1</v>
      </c>
      <c r="D79">
        <v>5</v>
      </c>
      <c r="E79">
        <f t="shared" si="6"/>
        <v>37</v>
      </c>
      <c r="F79" s="5">
        <f t="shared" si="7"/>
        <v>-4</v>
      </c>
      <c r="G79" s="3">
        <f t="shared" si="8"/>
        <v>0.12820512820512819</v>
      </c>
      <c r="H79" s="3">
        <f>(D69+D70+D71+D72+D73+D74+D75+D76+D77+D78+D79)/(($B$69+E79)/2)</f>
        <v>0.82499999999999996</v>
      </c>
      <c r="I79" s="3">
        <f>(D75+D76+D77+D78+D79)/(($B$75+E79)/2)</f>
        <v>0.43902439024390244</v>
      </c>
      <c r="J79" s="3">
        <f t="shared" si="5"/>
        <v>0.87804878048780488</v>
      </c>
      <c r="K79" s="3">
        <f t="shared" si="9"/>
        <v>0.82926829268292679</v>
      </c>
      <c r="L79">
        <v>4</v>
      </c>
      <c r="M79">
        <v>1</v>
      </c>
      <c r="P79" s="6"/>
    </row>
    <row r="80" spans="1:16" x14ac:dyDescent="0.2">
      <c r="A80" s="2">
        <v>43800</v>
      </c>
      <c r="B80">
        <v>37</v>
      </c>
      <c r="C80">
        <v>6</v>
      </c>
      <c r="D80">
        <v>4</v>
      </c>
      <c r="E80">
        <f t="shared" si="6"/>
        <v>39</v>
      </c>
      <c r="F80" s="5">
        <f t="shared" si="7"/>
        <v>2</v>
      </c>
      <c r="G80" s="3">
        <f t="shared" si="8"/>
        <v>0.10526315789473684</v>
      </c>
      <c r="H80" s="3">
        <f>(D69+D70+D71+D72+D73+D74+D75+D76+D77+D78+D79+D80)/(($B$69+E80)/2)</f>
        <v>0.90243902439024393</v>
      </c>
      <c r="I80" s="3">
        <f>(D75+D76+D77+D78+D79+D80)/(($B$75+E80)/2)</f>
        <v>0.52380952380952384</v>
      </c>
      <c r="J80" s="3">
        <f t="shared" si="5"/>
        <v>0.90243902439024393</v>
      </c>
      <c r="K80" s="3">
        <f t="shared" si="9"/>
        <v>0.82926829268292679</v>
      </c>
      <c r="L80">
        <v>3</v>
      </c>
      <c r="M80">
        <v>1</v>
      </c>
      <c r="P80" s="6"/>
    </row>
    <row r="81" spans="1:16" x14ac:dyDescent="0.2">
      <c r="A81" s="2">
        <v>43831</v>
      </c>
      <c r="B81">
        <v>39</v>
      </c>
      <c r="C81">
        <v>4</v>
      </c>
      <c r="D81">
        <v>4</v>
      </c>
      <c r="E81">
        <f t="shared" si="6"/>
        <v>39</v>
      </c>
      <c r="F81" s="5">
        <f t="shared" si="7"/>
        <v>0</v>
      </c>
      <c r="G81" s="3">
        <f t="shared" si="8"/>
        <v>0.10256410256410256</v>
      </c>
      <c r="H81" s="3">
        <f>(D81)/(($B$81+E81)/2)</f>
        <v>0.10256410256410256</v>
      </c>
      <c r="I81" s="3">
        <f>(D75+D76+D77+D78+D79+D80+D81)/(($B$75+E81)/2)</f>
        <v>0.61904761904761907</v>
      </c>
      <c r="J81" s="3">
        <f t="shared" si="5"/>
        <v>0.93827160493827155</v>
      </c>
      <c r="K81" s="3">
        <f t="shared" si="9"/>
        <v>0.86419753086419748</v>
      </c>
      <c r="L81">
        <v>4</v>
      </c>
      <c r="P81" s="6"/>
    </row>
    <row r="82" spans="1:16" x14ac:dyDescent="0.2">
      <c r="A82" s="2">
        <v>43862</v>
      </c>
      <c r="B82">
        <v>39</v>
      </c>
      <c r="C82">
        <v>3</v>
      </c>
      <c r="D82">
        <v>2</v>
      </c>
      <c r="E82">
        <f t="shared" si="6"/>
        <v>40</v>
      </c>
      <c r="F82" s="5">
        <f t="shared" si="7"/>
        <v>1</v>
      </c>
      <c r="G82" s="3">
        <f t="shared" si="8"/>
        <v>5.0632911392405063E-2</v>
      </c>
      <c r="H82" s="3">
        <f>(D81+D82)/(($B$81+E82)/2)</f>
        <v>0.15189873417721519</v>
      </c>
      <c r="I82" s="3">
        <f>(D75+D76+D77+D78+D79+D80+D81+D82)/(($B$75+E82)/2)</f>
        <v>0.6588235294117647</v>
      </c>
      <c r="J82" s="3">
        <f t="shared" si="5"/>
        <v>0.91566265060240959</v>
      </c>
      <c r="K82" s="3">
        <f t="shared" si="9"/>
        <v>0.84337349397590367</v>
      </c>
      <c r="L82">
        <v>2</v>
      </c>
      <c r="P82" s="6"/>
    </row>
    <row r="83" spans="1:16" x14ac:dyDescent="0.2">
      <c r="A83" s="2">
        <v>43891</v>
      </c>
      <c r="B83">
        <v>40</v>
      </c>
      <c r="C83">
        <v>4</v>
      </c>
      <c r="D83">
        <v>5</v>
      </c>
      <c r="E83">
        <f t="shared" si="6"/>
        <v>39</v>
      </c>
      <c r="F83" s="5">
        <f t="shared" si="7"/>
        <v>-1</v>
      </c>
      <c r="G83" s="3">
        <f t="shared" si="8"/>
        <v>0.12658227848101267</v>
      </c>
      <c r="H83" s="3">
        <f>(D81+D82+D83)/(($B$81+E83)/2)</f>
        <v>0.28205128205128205</v>
      </c>
      <c r="I83" s="3">
        <f>(D75+D76+D77+D78+D79+D80+D81+D82+D83)/(($B$75+E83)/2)</f>
        <v>0.7857142857142857</v>
      </c>
      <c r="J83" s="3">
        <f t="shared" si="5"/>
        <v>0.96103896103896103</v>
      </c>
      <c r="K83" s="3">
        <f t="shared" si="9"/>
        <v>0.88311688311688308</v>
      </c>
      <c r="L83">
        <v>5</v>
      </c>
      <c r="P83" s="6"/>
    </row>
    <row r="84" spans="1:16" x14ac:dyDescent="0.2">
      <c r="A84" s="2">
        <v>43922</v>
      </c>
      <c r="B84">
        <v>39</v>
      </c>
      <c r="C84">
        <v>5</v>
      </c>
      <c r="D84">
        <v>1</v>
      </c>
      <c r="E84">
        <f t="shared" si="6"/>
        <v>43</v>
      </c>
      <c r="F84" s="5">
        <f t="shared" si="7"/>
        <v>4</v>
      </c>
      <c r="G84" s="3">
        <f t="shared" si="8"/>
        <v>2.4390243902439025E-2</v>
      </c>
      <c r="H84" s="3">
        <f>(D81+D82+D83+D84)/(($B$81+E84)/2)</f>
        <v>0.29268292682926828</v>
      </c>
      <c r="I84" s="3">
        <f>(D75+D76+D77+D78+D79+D80+D81+D82+D83+D84)/(($B$75+E84)/2)</f>
        <v>0.77272727272727271</v>
      </c>
      <c r="J84" s="3">
        <f t="shared" si="5"/>
        <v>0.86363636363636365</v>
      </c>
      <c r="K84" s="3">
        <f t="shared" si="9"/>
        <v>0.79545454545454541</v>
      </c>
      <c r="L84">
        <v>1</v>
      </c>
      <c r="P84" s="6"/>
    </row>
    <row r="85" spans="1:16" x14ac:dyDescent="0.2">
      <c r="A85" s="2">
        <v>43952</v>
      </c>
      <c r="B85">
        <v>43</v>
      </c>
      <c r="C85">
        <v>6</v>
      </c>
      <c r="D85">
        <v>0</v>
      </c>
      <c r="E85">
        <f t="shared" si="6"/>
        <v>49</v>
      </c>
      <c r="F85" s="5">
        <f t="shared" si="7"/>
        <v>6</v>
      </c>
      <c r="G85" s="3">
        <f t="shared" si="8"/>
        <v>0</v>
      </c>
      <c r="H85" s="3">
        <f>(D81+D82+D83+D84+D85)/(($B$81+E85)/2)</f>
        <v>0.27272727272727271</v>
      </c>
      <c r="I85" s="3">
        <f>(D75+D76+D77+D78+D79+D80+D81+D82+D83+D84+D85)/(($B$75+E85)/2)</f>
        <v>0.72340425531914898</v>
      </c>
      <c r="J85" s="3">
        <f t="shared" si="5"/>
        <v>0.76595744680851063</v>
      </c>
      <c r="K85" s="3">
        <f t="shared" si="9"/>
        <v>0.7021276595744681</v>
      </c>
      <c r="L85">
        <v>0</v>
      </c>
    </row>
    <row r="86" spans="1:16" x14ac:dyDescent="0.2">
      <c r="A86" s="2">
        <v>43983</v>
      </c>
      <c r="B86">
        <v>49</v>
      </c>
      <c r="C86">
        <v>1</v>
      </c>
      <c r="D86">
        <v>2</v>
      </c>
      <c r="E86">
        <f t="shared" si="6"/>
        <v>48</v>
      </c>
      <c r="F86" s="5">
        <f t="shared" si="7"/>
        <v>-1</v>
      </c>
      <c r="G86" s="3">
        <f t="shared" si="8"/>
        <v>4.1237113402061855E-2</v>
      </c>
      <c r="H86" s="3">
        <f>(D81+D82+D83+D84+D85+D86)/(($B$81+E86)/2)</f>
        <v>0.32183908045977011</v>
      </c>
      <c r="I86" s="3">
        <f>(D75+D76+D77+D78+D79+D80+D81+D82+D83+D84+D85+D86)/(($B$75+E86)/2)</f>
        <v>0.77419354838709675</v>
      </c>
      <c r="J86" s="3">
        <f t="shared" si="5"/>
        <v>0.77419354838709675</v>
      </c>
      <c r="K86" s="3">
        <f t="shared" si="9"/>
        <v>0.68817204301075274</v>
      </c>
      <c r="L86">
        <v>1</v>
      </c>
      <c r="M86">
        <v>1</v>
      </c>
      <c r="P86" s="6"/>
    </row>
    <row r="87" spans="1:16" x14ac:dyDescent="0.2">
      <c r="A87" s="2">
        <v>44013</v>
      </c>
      <c r="B87">
        <v>48</v>
      </c>
      <c r="C87">
        <v>1</v>
      </c>
      <c r="D87">
        <v>5</v>
      </c>
      <c r="E87">
        <f t="shared" ref="E87:E98" si="10">B87+C87-D87</f>
        <v>44</v>
      </c>
      <c r="F87" s="5">
        <f t="shared" ref="F87:F98" si="11">C87-D87</f>
        <v>-4</v>
      </c>
      <c r="G87" s="3">
        <f t="shared" ref="G87:G98" si="12">D87/((B87+E87)/2)</f>
        <v>0.10869565217391304</v>
      </c>
      <c r="H87" s="3">
        <f>(D81+D82+D83+D84+D85+D86+D87)/(($B$81+E87)/2)</f>
        <v>0.45783132530120479</v>
      </c>
      <c r="I87" s="3">
        <f>(D87)/(($B$87+E87)/2)</f>
        <v>0.10869565217391304</v>
      </c>
      <c r="J87" s="3">
        <f t="shared" ref="J87:J98" si="13">(D76+D77+D78+D79+D80+D81+D82+D83+D84+D85+D86+D87)/((B76+E87)/2)</f>
        <v>0.83720930232558144</v>
      </c>
      <c r="K87" s="3">
        <f t="shared" si="9"/>
        <v>0.76744186046511631</v>
      </c>
      <c r="L87">
        <v>5</v>
      </c>
      <c r="P87" s="6"/>
    </row>
    <row r="88" spans="1:16" x14ac:dyDescent="0.2">
      <c r="A88" s="2">
        <v>44044</v>
      </c>
      <c r="B88">
        <v>44</v>
      </c>
      <c r="C88">
        <v>0.5</v>
      </c>
      <c r="D88">
        <v>4.5</v>
      </c>
      <c r="E88">
        <f t="shared" si="10"/>
        <v>40</v>
      </c>
      <c r="F88" s="5">
        <f t="shared" si="11"/>
        <v>-4</v>
      </c>
      <c r="G88" s="3">
        <f t="shared" si="12"/>
        <v>0.10714285714285714</v>
      </c>
      <c r="H88" s="3">
        <f>(D81+D82+D83+D84+D85+D86+D87+D88)/(($B$81+E88)/2)</f>
        <v>0.59493670886075944</v>
      </c>
      <c r="I88" s="3">
        <f>(D87+D88)/(($B$87+E88)/2)</f>
        <v>0.21590909090909091</v>
      </c>
      <c r="J88" s="3">
        <f t="shared" si="13"/>
        <v>0.9375</v>
      </c>
      <c r="K88" s="3">
        <f t="shared" si="9"/>
        <v>0.86250000000000004</v>
      </c>
      <c r="L88">
        <v>4.5</v>
      </c>
      <c r="P88" s="6"/>
    </row>
    <row r="89" spans="1:16" x14ac:dyDescent="0.2">
      <c r="A89" s="2">
        <v>44075</v>
      </c>
      <c r="E89">
        <f t="shared" si="10"/>
        <v>0</v>
      </c>
      <c r="F89" s="5">
        <f t="shared" si="11"/>
        <v>0</v>
      </c>
      <c r="G89" s="3" t="e">
        <f t="shared" si="12"/>
        <v>#DIV/0!</v>
      </c>
      <c r="H89" s="3">
        <f>(D81+D82+D83+D84+D85+D86+D87+D88+D89)/(($B$81+E89)/2)</f>
        <v>1.2051282051282051</v>
      </c>
      <c r="I89" s="3">
        <f>(D87+D88+D89)/(($B$87+E89)/2)</f>
        <v>0.39583333333333331</v>
      </c>
      <c r="J89" s="3">
        <f t="shared" si="13"/>
        <v>1.763157894736842</v>
      </c>
      <c r="K89" s="3">
        <f t="shared" si="9"/>
        <v>1.6052631578947369</v>
      </c>
    </row>
    <row r="90" spans="1:16" x14ac:dyDescent="0.2">
      <c r="A90" s="2">
        <v>44105</v>
      </c>
      <c r="E90">
        <f t="shared" si="10"/>
        <v>0</v>
      </c>
      <c r="F90" s="5">
        <f t="shared" si="11"/>
        <v>0</v>
      </c>
      <c r="G90" s="3" t="e">
        <f t="shared" si="12"/>
        <v>#DIV/0!</v>
      </c>
      <c r="H90" s="3">
        <f>(D81+D82+D83+D84+D85+D86+D87+D88+D89+D90)/(($B$81+E90)/2)</f>
        <v>1.2051282051282051</v>
      </c>
      <c r="I90" s="3">
        <f>(D87+D88+D89+D90)/(($B$87+E90)/2)</f>
        <v>0.39583333333333331</v>
      </c>
      <c r="J90" s="3">
        <f t="shared" si="13"/>
        <v>1.5853658536585367</v>
      </c>
      <c r="K90" s="3">
        <f t="shared" ref="K90:K98" si="14">((L79-O79)+(L80-O80)+(L81-O81)+(L82-O82)+(L83-O83)+(L84-O84)+(L85-O85)+(L86-O86)+(L87-O87)+(L88-O88)+(L89-O89)+(L90-O90))/((B79+E90)/2)</f>
        <v>1.4390243902439024</v>
      </c>
    </row>
    <row r="91" spans="1:16" x14ac:dyDescent="0.2">
      <c r="A91" s="2">
        <v>44136</v>
      </c>
      <c r="E91">
        <f t="shared" si="10"/>
        <v>0</v>
      </c>
      <c r="F91" s="5">
        <f t="shared" si="11"/>
        <v>0</v>
      </c>
      <c r="G91" s="3" t="e">
        <f t="shared" si="12"/>
        <v>#DIV/0!</v>
      </c>
      <c r="H91" s="3">
        <f>(D81+D82+D83+D84+D85+D86+D87+D88+D89+D90+D91)/(($B$81+E91)/2)</f>
        <v>1.2051282051282051</v>
      </c>
      <c r="I91" s="3">
        <f>(D87+D88+D89+D90+D91)/(($B$87+E91)/2)</f>
        <v>0.39583333333333331</v>
      </c>
      <c r="J91" s="3">
        <f t="shared" si="13"/>
        <v>1.4864864864864864</v>
      </c>
      <c r="K91" s="3">
        <f t="shared" si="14"/>
        <v>1.3783783783783783</v>
      </c>
    </row>
    <row r="92" spans="1:16" x14ac:dyDescent="0.2">
      <c r="A92" s="2">
        <v>44166</v>
      </c>
      <c r="E92">
        <f t="shared" si="10"/>
        <v>0</v>
      </c>
      <c r="F92" s="5">
        <f t="shared" si="11"/>
        <v>0</v>
      </c>
      <c r="G92" s="3" t="e">
        <f t="shared" si="12"/>
        <v>#DIV/0!</v>
      </c>
      <c r="H92" s="3">
        <f>(D81+D82+D83+D84+D85+D86+D87+D88+D89+D90+D91+D92)/(($B$81+E92)/2)</f>
        <v>1.2051282051282051</v>
      </c>
      <c r="I92" s="3">
        <f>(D87+D88+D89+D90+D91+D92)/(($B$87+E92)/2)</f>
        <v>0.39583333333333331</v>
      </c>
      <c r="J92" s="3">
        <f t="shared" si="13"/>
        <v>1.2051282051282051</v>
      </c>
      <c r="K92" s="3">
        <f t="shared" si="14"/>
        <v>1.1538461538461537</v>
      </c>
    </row>
    <row r="93" spans="1:16" x14ac:dyDescent="0.2">
      <c r="A93" s="2">
        <v>44197</v>
      </c>
      <c r="E93">
        <f t="shared" si="10"/>
        <v>0</v>
      </c>
      <c r="F93" s="5">
        <f t="shared" si="11"/>
        <v>0</v>
      </c>
      <c r="G93" s="3" t="e">
        <f t="shared" si="12"/>
        <v>#DIV/0!</v>
      </c>
      <c r="H93" s="3" t="e">
        <f>(D93)/(($B$93+E93)/2)</f>
        <v>#DIV/0!</v>
      </c>
      <c r="I93" s="3">
        <f>(D87+D88+D89+D90+D91+D92+D93)/(($B$87+E93)/2)</f>
        <v>0.39583333333333331</v>
      </c>
      <c r="J93" s="3">
        <f t="shared" si="13"/>
        <v>1</v>
      </c>
      <c r="K93" s="3">
        <f t="shared" si="14"/>
        <v>0.94871794871794868</v>
      </c>
    </row>
    <row r="94" spans="1:16" x14ac:dyDescent="0.2">
      <c r="A94" s="2">
        <v>44228</v>
      </c>
      <c r="E94">
        <f t="shared" si="10"/>
        <v>0</v>
      </c>
      <c r="F94" s="5">
        <f t="shared" si="11"/>
        <v>0</v>
      </c>
      <c r="G94" s="3" t="e">
        <f t="shared" si="12"/>
        <v>#DIV/0!</v>
      </c>
      <c r="H94" s="3" t="e">
        <f>(D93+D94)/(($B$93+E94)/2)</f>
        <v>#DIV/0!</v>
      </c>
      <c r="I94" s="3">
        <f>(D87+D88+D89+D90+D91+D92+D93+D94)/(($B$87+E94)/2)</f>
        <v>0.39583333333333331</v>
      </c>
      <c r="J94" s="3">
        <f t="shared" si="13"/>
        <v>0.875</v>
      </c>
      <c r="K94" s="3">
        <f t="shared" si="14"/>
        <v>0.82499999999999996</v>
      </c>
    </row>
    <row r="95" spans="1:16" x14ac:dyDescent="0.2">
      <c r="A95" s="2">
        <v>44256</v>
      </c>
      <c r="E95">
        <f t="shared" si="10"/>
        <v>0</v>
      </c>
      <c r="F95" s="5">
        <f t="shared" si="11"/>
        <v>0</v>
      </c>
      <c r="G95" s="3" t="e">
        <f t="shared" si="12"/>
        <v>#DIV/0!</v>
      </c>
      <c r="H95" s="3" t="e">
        <f>(D93+D94+D95)/(($B$93+E95)/2)</f>
        <v>#DIV/0!</v>
      </c>
      <c r="I95" s="3">
        <f>(D87+D88+D89+D90+D91+D92+D93+D94+D95)/(($B$87+E95)/2)</f>
        <v>0.39583333333333331</v>
      </c>
      <c r="J95" s="3">
        <f t="shared" si="13"/>
        <v>0.64102564102564108</v>
      </c>
      <c r="K95" s="3">
        <f t="shared" si="14"/>
        <v>0.58974358974358976</v>
      </c>
    </row>
    <row r="96" spans="1:16" x14ac:dyDescent="0.2">
      <c r="A96" s="2">
        <v>44287</v>
      </c>
      <c r="E96">
        <f t="shared" si="10"/>
        <v>0</v>
      </c>
      <c r="F96" s="5">
        <f t="shared" si="11"/>
        <v>0</v>
      </c>
      <c r="G96" s="3" t="e">
        <f t="shared" si="12"/>
        <v>#DIV/0!</v>
      </c>
      <c r="H96" s="3" t="e">
        <f>(D93+D94+D95+D96)/(($B$93+E96)/2)</f>
        <v>#DIV/0!</v>
      </c>
      <c r="I96" s="3">
        <f>(D87+D88+D89+D90+D91+D92+D93+D94+D95+D96)/(($B$87+E96)/2)</f>
        <v>0.39583333333333331</v>
      </c>
      <c r="J96" s="3">
        <f t="shared" si="13"/>
        <v>0.53488372093023251</v>
      </c>
      <c r="K96" s="3">
        <f t="shared" si="14"/>
        <v>0.48837209302325579</v>
      </c>
    </row>
    <row r="97" spans="1:11" x14ac:dyDescent="0.2">
      <c r="A97" s="2">
        <v>44317</v>
      </c>
      <c r="E97">
        <f t="shared" si="10"/>
        <v>0</v>
      </c>
      <c r="F97" s="5">
        <f t="shared" si="11"/>
        <v>0</v>
      </c>
      <c r="G97" s="3" t="e">
        <f t="shared" si="12"/>
        <v>#DIV/0!</v>
      </c>
      <c r="H97" s="3" t="e">
        <f>(D93+D94+D95+D96+D97)/(($B$93+E97)/2)</f>
        <v>#DIV/0!</v>
      </c>
      <c r="I97" s="3">
        <f>(D87+D88+D89+D90+D91+D92+D93+D94+D95+D96+D97)/(($B$87+E97)/2)</f>
        <v>0.39583333333333331</v>
      </c>
      <c r="J97" s="3">
        <f t="shared" si="13"/>
        <v>0.46938775510204084</v>
      </c>
      <c r="K97" s="3">
        <f t="shared" si="14"/>
        <v>0.42857142857142855</v>
      </c>
    </row>
    <row r="98" spans="1:11" x14ac:dyDescent="0.2">
      <c r="A98" s="2">
        <v>44348</v>
      </c>
      <c r="E98">
        <f t="shared" si="10"/>
        <v>0</v>
      </c>
      <c r="F98" s="5">
        <f t="shared" si="11"/>
        <v>0</v>
      </c>
      <c r="G98" s="3" t="e">
        <f t="shared" si="12"/>
        <v>#DIV/0!</v>
      </c>
      <c r="H98" s="3" t="e">
        <f>(D93+D94+D95+D96+D97+D98)/(($B$93+E98)/2)</f>
        <v>#DIV/0!</v>
      </c>
      <c r="I98" s="3">
        <f>(D87+D88+D89+D90+D91+D92+D93+D94+D95+D96+D97+D98)/(($B$87+E98)/2)</f>
        <v>0.39583333333333331</v>
      </c>
      <c r="J98" s="3">
        <f t="shared" si="13"/>
        <v>0.39583333333333331</v>
      </c>
      <c r="K98" s="3">
        <f t="shared" si="14"/>
        <v>0.39583333333333331</v>
      </c>
    </row>
  </sheetData>
  <mergeCells count="1">
    <mergeCell ref="A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topLeftCell="A70" workbookViewId="0">
      <selection activeCell="P70" sqref="P1:P65536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6</v>
      </c>
      <c r="C3">
        <v>0</v>
      </c>
      <c r="D3">
        <v>0</v>
      </c>
      <c r="E3">
        <f t="shared" ref="E3:E66" si="0">B3+C3-D3</f>
        <v>6</v>
      </c>
      <c r="F3" s="5">
        <f t="shared" ref="F3:F66" si="1">C3-D3</f>
        <v>0</v>
      </c>
      <c r="G3" s="3">
        <f t="shared" ref="G3:G66" si="2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6" x14ac:dyDescent="0.2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x14ac:dyDescent="0.2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6" x14ac:dyDescent="0.2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6" x14ac:dyDescent="0.2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6" x14ac:dyDescent="0.2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6" x14ac:dyDescent="0.2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6" x14ac:dyDescent="0.2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6" x14ac:dyDescent="0.2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6" x14ac:dyDescent="0.2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6" x14ac:dyDescent="0.2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6" x14ac:dyDescent="0.2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t="shared" ref="J14:J35" si="3">(D3+D4+D5+D6+D7+D8+D9+D10+D11+D12+D13+D14)/((B3+E14)/2)</f>
        <v>0.16666666666666666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  <c r="P15" s="6"/>
    </row>
    <row r="16" spans="1:16" x14ac:dyDescent="0.2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6" x14ac:dyDescent="0.2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6" x14ac:dyDescent="0.2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6" x14ac:dyDescent="0.2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6" x14ac:dyDescent="0.2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6" x14ac:dyDescent="0.2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6" x14ac:dyDescent="0.2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6" x14ac:dyDescent="0.2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6" x14ac:dyDescent="0.2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6" x14ac:dyDescent="0.2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6" x14ac:dyDescent="0.2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6" x14ac:dyDescent="0.2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6" x14ac:dyDescent="0.2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6" x14ac:dyDescent="0.2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6" x14ac:dyDescent="0.2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6" x14ac:dyDescent="0.2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6" x14ac:dyDescent="0.2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  <c r="P32" s="6"/>
    </row>
    <row r="33" spans="1:16" x14ac:dyDescent="0.2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6" x14ac:dyDescent="0.2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6" x14ac:dyDescent="0.2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6" x14ac:dyDescent="0.2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  <c r="P36" s="6"/>
    </row>
    <row r="37" spans="1:16" x14ac:dyDescent="0.2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6" x14ac:dyDescent="0.2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  <c r="P38" s="6"/>
    </row>
    <row r="39" spans="1:16" x14ac:dyDescent="0.2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t="shared" ref="J39:J86" si="5">(D28+D29+D30+D31+D32+D33+D34+D35+D36+D37+D38+D39)/((B28+E39)/2)</f>
        <v>0.53333333333333333</v>
      </c>
      <c r="K39" s="3">
        <f t="shared" si="4"/>
        <v>0.53333333333333333</v>
      </c>
      <c r="L39">
        <v>1</v>
      </c>
      <c r="P39" s="6"/>
    </row>
    <row r="40" spans="1:16" x14ac:dyDescent="0.2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0.53333333333333333</v>
      </c>
      <c r="K40" s="3">
        <f t="shared" si="4"/>
        <v>0.53333333333333333</v>
      </c>
    </row>
    <row r="41" spans="1:16" x14ac:dyDescent="0.2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  <c r="P41" s="6"/>
    </row>
    <row r="42" spans="1:16" x14ac:dyDescent="0.2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6" x14ac:dyDescent="0.2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6" x14ac:dyDescent="0.2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6" x14ac:dyDescent="0.2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6" x14ac:dyDescent="0.2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6" x14ac:dyDescent="0.2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6" x14ac:dyDescent="0.2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  <c r="P48" s="6"/>
    </row>
    <row r="49" spans="1:16" x14ac:dyDescent="0.2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6" x14ac:dyDescent="0.2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6" x14ac:dyDescent="0.2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6" x14ac:dyDescent="0.2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6" x14ac:dyDescent="0.2">
      <c r="A53" s="2">
        <v>42979</v>
      </c>
      <c r="B53">
        <v>9</v>
      </c>
      <c r="C53">
        <v>0</v>
      </c>
      <c r="D53">
        <v>0</v>
      </c>
      <c r="E53">
        <f t="shared" si="0"/>
        <v>9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0.11764705882352941</v>
      </c>
      <c r="I53" s="3">
        <f>(D51+D52+D53)/(($B$51+E53)/2)</f>
        <v>0</v>
      </c>
      <c r="J53" s="3">
        <f t="shared" si="5"/>
        <v>0.11764705882352941</v>
      </c>
      <c r="K53" s="3">
        <f t="shared" si="4"/>
        <v>0.11764705882352941</v>
      </c>
    </row>
    <row r="54" spans="1:16" x14ac:dyDescent="0.2">
      <c r="A54" s="2">
        <v>43009</v>
      </c>
      <c r="B54">
        <v>9</v>
      </c>
      <c r="C54">
        <v>0</v>
      </c>
      <c r="D54">
        <v>0</v>
      </c>
      <c r="E54">
        <f t="shared" si="0"/>
        <v>9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0.11764705882352941</v>
      </c>
      <c r="I54" s="3">
        <f>(D51+D52+D53+D54)/(($B$51+E54)/2)</f>
        <v>0</v>
      </c>
      <c r="J54" s="3">
        <f t="shared" si="5"/>
        <v>0.11764705882352941</v>
      </c>
      <c r="K54" s="3">
        <f t="shared" si="4"/>
        <v>0.11764705882352941</v>
      </c>
    </row>
    <row r="55" spans="1:16" x14ac:dyDescent="0.2">
      <c r="A55" s="2">
        <v>43040</v>
      </c>
      <c r="B55">
        <v>9</v>
      </c>
      <c r="C55">
        <v>0</v>
      </c>
      <c r="D55">
        <v>0</v>
      </c>
      <c r="E55">
        <f t="shared" si="0"/>
        <v>9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0.11764705882352941</v>
      </c>
      <c r="I55" s="3">
        <f>(D51+D52+D53+D54+D55)/(($B$51+E55)/2)</f>
        <v>0</v>
      </c>
      <c r="J55" s="3">
        <f t="shared" si="5"/>
        <v>0.11764705882352941</v>
      </c>
      <c r="K55" s="3">
        <f t="shared" si="4"/>
        <v>0.11764705882352941</v>
      </c>
      <c r="P55" s="6"/>
    </row>
    <row r="56" spans="1:16" x14ac:dyDescent="0.2">
      <c r="A56" s="2">
        <v>43070</v>
      </c>
      <c r="B56">
        <v>9</v>
      </c>
      <c r="C56">
        <v>0</v>
      </c>
      <c r="D56">
        <v>1</v>
      </c>
      <c r="E56">
        <f t="shared" si="0"/>
        <v>8</v>
      </c>
      <c r="F56" s="5">
        <f t="shared" si="1"/>
        <v>-1</v>
      </c>
      <c r="G56" s="3">
        <f t="shared" si="2"/>
        <v>0.11764705882352941</v>
      </c>
      <c r="H56" s="3">
        <f>(D45+D46+D47+D48+D49+D50+D51+D52+D53+D54+D55+D56)/(($B$45+E56)/2)</f>
        <v>0.25</v>
      </c>
      <c r="I56" s="3">
        <f>(D51+D52+D53+D54+D55+D56)/(($B$51+E56)/2)</f>
        <v>0.125</v>
      </c>
      <c r="J56" s="3">
        <f t="shared" si="5"/>
        <v>0.25</v>
      </c>
      <c r="K56" s="3">
        <f t="shared" si="4"/>
        <v>0.25</v>
      </c>
      <c r="L56">
        <v>1</v>
      </c>
      <c r="P56" s="6"/>
    </row>
    <row r="57" spans="1:16" x14ac:dyDescent="0.2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0.125</v>
      </c>
      <c r="J57" s="3">
        <f t="shared" si="5"/>
        <v>0.25</v>
      </c>
      <c r="K57" s="3">
        <f t="shared" si="4"/>
        <v>0.25</v>
      </c>
    </row>
    <row r="58" spans="1:16" x14ac:dyDescent="0.2">
      <c r="A58" s="2">
        <v>43132</v>
      </c>
      <c r="B58">
        <v>8</v>
      </c>
      <c r="C58">
        <v>2</v>
      </c>
      <c r="D58">
        <v>0</v>
      </c>
      <c r="E58">
        <f t="shared" si="0"/>
        <v>10</v>
      </c>
      <c r="F58" s="5">
        <f t="shared" si="1"/>
        <v>2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0.1111111111111111</v>
      </c>
      <c r="J58" s="3">
        <f t="shared" si="5"/>
        <v>0.22222222222222221</v>
      </c>
      <c r="K58" s="3">
        <f t="shared" si="4"/>
        <v>0.22222222222222221</v>
      </c>
      <c r="P58" s="6"/>
    </row>
    <row r="59" spans="1:16" x14ac:dyDescent="0.2">
      <c r="A59" s="2">
        <v>43160</v>
      </c>
      <c r="B59">
        <v>10</v>
      </c>
      <c r="C59">
        <v>0</v>
      </c>
      <c r="D59">
        <v>0</v>
      </c>
      <c r="E59">
        <f t="shared" si="0"/>
        <v>10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0.1111111111111111</v>
      </c>
      <c r="J59" s="3">
        <f t="shared" si="5"/>
        <v>0.22222222222222221</v>
      </c>
      <c r="K59" s="3">
        <f t="shared" si="4"/>
        <v>0.22222222222222221</v>
      </c>
    </row>
    <row r="60" spans="1:16" x14ac:dyDescent="0.2">
      <c r="A60" s="2">
        <v>43191</v>
      </c>
      <c r="B60">
        <v>10</v>
      </c>
      <c r="C60">
        <v>1</v>
      </c>
      <c r="D60">
        <v>0</v>
      </c>
      <c r="E60">
        <f t="shared" si="0"/>
        <v>11</v>
      </c>
      <c r="F60" s="5">
        <f t="shared" si="1"/>
        <v>1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0.10526315789473684</v>
      </c>
      <c r="J60" s="3">
        <f t="shared" si="5"/>
        <v>0.10526315789473684</v>
      </c>
      <c r="K60" s="3">
        <f t="shared" si="4"/>
        <v>0.10526315789473684</v>
      </c>
      <c r="P60" s="6"/>
    </row>
    <row r="61" spans="1:16" x14ac:dyDescent="0.2">
      <c r="A61" s="2">
        <v>43221</v>
      </c>
      <c r="B61">
        <v>11</v>
      </c>
      <c r="C61">
        <v>1</v>
      </c>
      <c r="D61">
        <v>0</v>
      </c>
      <c r="E61">
        <f t="shared" si="0"/>
        <v>12</v>
      </c>
      <c r="F61" s="5">
        <f t="shared" si="1"/>
        <v>1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0.1</v>
      </c>
      <c r="J61" s="3">
        <f t="shared" si="5"/>
        <v>0.1</v>
      </c>
      <c r="K61" s="3">
        <f t="shared" si="4"/>
        <v>0.1</v>
      </c>
      <c r="P61" s="6"/>
    </row>
    <row r="62" spans="1:16" x14ac:dyDescent="0.2">
      <c r="A62" s="2">
        <v>43252</v>
      </c>
      <c r="B62">
        <v>12</v>
      </c>
      <c r="C62">
        <v>0</v>
      </c>
      <c r="D62">
        <v>0</v>
      </c>
      <c r="E62">
        <f t="shared" si="0"/>
        <v>12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0.1</v>
      </c>
      <c r="J62" s="3">
        <f t="shared" si="5"/>
        <v>0.1</v>
      </c>
      <c r="K62" s="3">
        <f t="shared" si="4"/>
        <v>0.1</v>
      </c>
    </row>
    <row r="63" spans="1:16" x14ac:dyDescent="0.2">
      <c r="A63" s="2">
        <v>43282</v>
      </c>
      <c r="B63">
        <v>12</v>
      </c>
      <c r="C63">
        <v>0</v>
      </c>
      <c r="D63">
        <v>0</v>
      </c>
      <c r="E63">
        <f t="shared" si="0"/>
        <v>12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0.1</v>
      </c>
      <c r="K63" s="3">
        <f t="shared" si="4"/>
        <v>0.1</v>
      </c>
    </row>
    <row r="64" spans="1:16" x14ac:dyDescent="0.2">
      <c r="A64" s="2">
        <v>43313</v>
      </c>
      <c r="B64">
        <v>12</v>
      </c>
      <c r="C64">
        <v>0</v>
      </c>
      <c r="D64">
        <v>0</v>
      </c>
      <c r="E64">
        <f t="shared" si="0"/>
        <v>12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9.5238095238095233E-2</v>
      </c>
      <c r="K64" s="3">
        <f t="shared" si="4"/>
        <v>9.5238095238095233E-2</v>
      </c>
    </row>
    <row r="65" spans="1:16" x14ac:dyDescent="0.2">
      <c r="A65" s="2">
        <v>43344</v>
      </c>
      <c r="B65">
        <v>12</v>
      </c>
      <c r="C65">
        <v>0</v>
      </c>
      <c r="D65">
        <v>0</v>
      </c>
      <c r="E65">
        <f t="shared" si="0"/>
        <v>12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9.5238095238095233E-2</v>
      </c>
      <c r="K65" s="3">
        <f t="shared" si="4"/>
        <v>9.5238095238095233E-2</v>
      </c>
    </row>
    <row r="66" spans="1:16" x14ac:dyDescent="0.2">
      <c r="A66" s="2">
        <v>43374</v>
      </c>
      <c r="B66">
        <v>12</v>
      </c>
      <c r="C66">
        <v>0</v>
      </c>
      <c r="D66">
        <v>0</v>
      </c>
      <c r="E66">
        <f t="shared" si="0"/>
        <v>12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</v>
      </c>
      <c r="I66" s="3">
        <f>(D63+D64+D65+D66)/(($B$63+E66)/2)</f>
        <v>0</v>
      </c>
      <c r="J66" s="3">
        <f t="shared" si="5"/>
        <v>9.5238095238095233E-2</v>
      </c>
      <c r="K66" s="3">
        <f t="shared" si="4"/>
        <v>9.5238095238095233E-2</v>
      </c>
    </row>
    <row r="67" spans="1:16" x14ac:dyDescent="0.2">
      <c r="A67" s="2">
        <v>43405</v>
      </c>
      <c r="B67">
        <v>12</v>
      </c>
      <c r="C67">
        <v>0</v>
      </c>
      <c r="D67">
        <v>0</v>
      </c>
      <c r="E67">
        <f t="shared" ref="E67:E86" si="6">B67+C67-D67</f>
        <v>12</v>
      </c>
      <c r="F67" s="5">
        <f t="shared" ref="F67:F86" si="7">C67-D67</f>
        <v>0</v>
      </c>
      <c r="G67" s="3">
        <f t="shared" ref="G67:G86" si="8">D67/((B67+E67)/2)</f>
        <v>0</v>
      </c>
      <c r="H67" s="3">
        <f>(D57+D58+D59+D60+D61+D62+D63+D64+D65+D66+D67)/(($B$57+E67)/2)</f>
        <v>0</v>
      </c>
      <c r="I67" s="3">
        <f>(D63+D64+D65+D66+D67)/(($B$63+E67)/2)</f>
        <v>0</v>
      </c>
      <c r="J67" s="3">
        <f t="shared" si="5"/>
        <v>9.5238095238095233E-2</v>
      </c>
      <c r="K67" s="3">
        <f t="shared" si="4"/>
        <v>9.5238095238095233E-2</v>
      </c>
    </row>
    <row r="68" spans="1:16" x14ac:dyDescent="0.2">
      <c r="A68" s="2">
        <v>43435</v>
      </c>
      <c r="B68">
        <v>12</v>
      </c>
      <c r="C68">
        <v>0</v>
      </c>
      <c r="D68">
        <v>0</v>
      </c>
      <c r="E68">
        <f t="shared" si="6"/>
        <v>12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</v>
      </c>
      <c r="I68" s="3">
        <f>(D63+D64+D65+D66+D67+D68)/(($B$63+E68)/2)</f>
        <v>0</v>
      </c>
      <c r="J68" s="3">
        <f t="shared" si="5"/>
        <v>0</v>
      </c>
      <c r="K68" s="3">
        <f t="shared" si="4"/>
        <v>0</v>
      </c>
    </row>
    <row r="69" spans="1:16" x14ac:dyDescent="0.2">
      <c r="A69" s="2">
        <v>43466</v>
      </c>
      <c r="B69">
        <v>12</v>
      </c>
      <c r="C69">
        <v>0</v>
      </c>
      <c r="D69">
        <v>0</v>
      </c>
      <c r="E69">
        <f t="shared" si="6"/>
        <v>12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</v>
      </c>
      <c r="K69" s="3">
        <f t="shared" si="4"/>
        <v>0</v>
      </c>
    </row>
    <row r="70" spans="1:16" x14ac:dyDescent="0.2">
      <c r="A70" s="2">
        <v>43497</v>
      </c>
      <c r="B70">
        <v>12</v>
      </c>
      <c r="C70">
        <v>0</v>
      </c>
      <c r="D70">
        <v>0</v>
      </c>
      <c r="E70">
        <f t="shared" si="6"/>
        <v>12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</v>
      </c>
      <c r="K70" s="3">
        <f t="shared" si="4"/>
        <v>0</v>
      </c>
    </row>
    <row r="71" spans="1:16" x14ac:dyDescent="0.2">
      <c r="A71" s="2">
        <v>43525</v>
      </c>
      <c r="B71">
        <v>12</v>
      </c>
      <c r="C71">
        <v>0</v>
      </c>
      <c r="D71">
        <v>0</v>
      </c>
      <c r="E71">
        <f t="shared" si="6"/>
        <v>12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</v>
      </c>
      <c r="K71" s="3">
        <f t="shared" si="4"/>
        <v>0</v>
      </c>
    </row>
    <row r="72" spans="1:16" x14ac:dyDescent="0.2">
      <c r="A72" s="2">
        <v>43556</v>
      </c>
      <c r="B72">
        <v>12</v>
      </c>
      <c r="C72">
        <v>0</v>
      </c>
      <c r="D72">
        <v>1</v>
      </c>
      <c r="E72">
        <f t="shared" si="6"/>
        <v>11</v>
      </c>
      <c r="F72" s="5">
        <f t="shared" si="7"/>
        <v>-1</v>
      </c>
      <c r="G72" s="3">
        <f t="shared" si="8"/>
        <v>8.6956521739130432E-2</v>
      </c>
      <c r="H72" s="3">
        <f>(D69+D70+D71+D72)/(($B$69+E72)/2)</f>
        <v>8.6956521739130432E-2</v>
      </c>
      <c r="I72" s="3">
        <f>(D63+D64+D65+D66+D67+D68+D69+D70+D71+D72)/(($B$63+E72)/2)</f>
        <v>8.6956521739130432E-2</v>
      </c>
      <c r="J72" s="3">
        <f t="shared" si="5"/>
        <v>9.0909090909090912E-2</v>
      </c>
      <c r="K72" s="3">
        <f t="shared" si="4"/>
        <v>9.0909090909090912E-2</v>
      </c>
      <c r="L72">
        <v>1</v>
      </c>
      <c r="P72" s="6"/>
    </row>
    <row r="73" spans="1:16" x14ac:dyDescent="0.2">
      <c r="A73" s="2">
        <v>43586</v>
      </c>
      <c r="B73">
        <v>11</v>
      </c>
      <c r="C73">
        <v>0</v>
      </c>
      <c r="D73">
        <v>0</v>
      </c>
      <c r="E73">
        <f t="shared" si="6"/>
        <v>11</v>
      </c>
      <c r="F73" s="5">
        <f t="shared" si="7"/>
        <v>0</v>
      </c>
      <c r="G73" s="3">
        <f t="shared" si="8"/>
        <v>0</v>
      </c>
      <c r="H73" s="3">
        <f>(D69+D70+D71+D72+D73)/(($B$69+E73)/2)</f>
        <v>8.6956521739130432E-2</v>
      </c>
      <c r="I73" s="3">
        <f>(D63+D64+D65+D66+D67+D68+D69+D70+D71+D72+D73)/(($B$63+E73)/2)</f>
        <v>8.6956521739130432E-2</v>
      </c>
      <c r="J73" s="3">
        <f t="shared" si="5"/>
        <v>8.6956521739130432E-2</v>
      </c>
      <c r="K73" s="3">
        <f t="shared" si="4"/>
        <v>8.6956521739130432E-2</v>
      </c>
    </row>
    <row r="74" spans="1:16" x14ac:dyDescent="0.2">
      <c r="A74" s="2">
        <v>43617</v>
      </c>
      <c r="B74">
        <v>11</v>
      </c>
      <c r="C74">
        <v>0</v>
      </c>
      <c r="D74">
        <v>0</v>
      </c>
      <c r="E74">
        <f t="shared" si="6"/>
        <v>11</v>
      </c>
      <c r="F74" s="5">
        <f t="shared" si="7"/>
        <v>0</v>
      </c>
      <c r="G74" s="3">
        <f t="shared" si="8"/>
        <v>0</v>
      </c>
      <c r="H74" s="3">
        <f>(D69+D70+D71+D72+D73+D74)/(($B$69+E74)/2)</f>
        <v>8.6956521739130432E-2</v>
      </c>
      <c r="I74" s="3">
        <f>(D63+D64+D65+D66+D67+D68+D69+D70+D71+D72+D73+D74)/(($B$63+E74)/2)</f>
        <v>8.6956521739130432E-2</v>
      </c>
      <c r="J74" s="3">
        <f t="shared" si="5"/>
        <v>8.6956521739130432E-2</v>
      </c>
      <c r="K74" s="3">
        <f t="shared" si="4"/>
        <v>8.6956521739130432E-2</v>
      </c>
    </row>
    <row r="75" spans="1:16" x14ac:dyDescent="0.2">
      <c r="A75" s="2">
        <v>43647</v>
      </c>
      <c r="B75">
        <v>11</v>
      </c>
      <c r="C75">
        <v>1</v>
      </c>
      <c r="D75">
        <v>2</v>
      </c>
      <c r="E75">
        <f t="shared" si="6"/>
        <v>10</v>
      </c>
      <c r="F75" s="5">
        <f t="shared" si="7"/>
        <v>-1</v>
      </c>
      <c r="G75" s="3">
        <f t="shared" si="8"/>
        <v>0.19047619047619047</v>
      </c>
      <c r="H75" s="3">
        <f>(D69+D70+D71+D72+D73+D74+D75)/(($B$69+E75)/2)</f>
        <v>0.27272727272727271</v>
      </c>
      <c r="I75" s="3">
        <f>(D75)/(($B$75+E75)/2)</f>
        <v>0.19047619047619047</v>
      </c>
      <c r="J75" s="3">
        <f t="shared" si="5"/>
        <v>0.27272727272727271</v>
      </c>
      <c r="K75" s="3">
        <f t="shared" si="4"/>
        <v>0.27272727272727271</v>
      </c>
      <c r="L75">
        <v>2</v>
      </c>
      <c r="P75" s="6"/>
    </row>
    <row r="76" spans="1:16" x14ac:dyDescent="0.2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0.27272727272727271</v>
      </c>
      <c r="I76" s="3">
        <f>(D75+D76)/(($B$75+E76)/2)</f>
        <v>0.19047619047619047</v>
      </c>
      <c r="J76" s="3">
        <f t="shared" si="5"/>
        <v>0.27272727272727271</v>
      </c>
      <c r="K76" s="3">
        <f t="shared" si="4"/>
        <v>0.27272727272727271</v>
      </c>
    </row>
    <row r="77" spans="1:16" x14ac:dyDescent="0.2">
      <c r="A77" s="2">
        <v>43709</v>
      </c>
      <c r="B77">
        <v>10</v>
      </c>
      <c r="C77">
        <v>2</v>
      </c>
      <c r="D77">
        <v>0</v>
      </c>
      <c r="E77">
        <f t="shared" si="6"/>
        <v>12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0.25</v>
      </c>
      <c r="I77" s="3">
        <f>(D75+D76+D77)/(($B$75+E77)/2)</f>
        <v>0.17391304347826086</v>
      </c>
      <c r="J77" s="3">
        <f t="shared" si="5"/>
        <v>0.25</v>
      </c>
      <c r="K77" s="3">
        <f t="shared" si="4"/>
        <v>0.25</v>
      </c>
      <c r="P77" s="6"/>
    </row>
    <row r="78" spans="1:16" x14ac:dyDescent="0.2">
      <c r="A78" s="2">
        <v>43739</v>
      </c>
      <c r="B78">
        <v>12</v>
      </c>
      <c r="C78">
        <v>0</v>
      </c>
      <c r="D78">
        <v>0</v>
      </c>
      <c r="E78">
        <f t="shared" si="6"/>
        <v>12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0.25</v>
      </c>
      <c r="I78" s="3">
        <f>(D75+D76+D77+D78)/(($B$75+E78)/2)</f>
        <v>0.17391304347826086</v>
      </c>
      <c r="J78" s="3">
        <f t="shared" si="5"/>
        <v>0.25</v>
      </c>
      <c r="K78" s="3">
        <f t="shared" ref="K78:K89" si="9">((L67-O67)+(L68-O68)+(L69-O69)+(L70-O70)+(L71-O71)+(L72-O72)+(L73-O73)+(L74-O74)+(L75-O75)+(L76-O76)+(L77-O77)+(L78-O78))/((B67+E78)/2)</f>
        <v>0.25</v>
      </c>
    </row>
    <row r="79" spans="1:16" x14ac:dyDescent="0.2">
      <c r="A79" s="2">
        <v>43770</v>
      </c>
      <c r="B79">
        <v>12</v>
      </c>
      <c r="C79">
        <v>0</v>
      </c>
      <c r="D79">
        <v>0</v>
      </c>
      <c r="E79">
        <f t="shared" si="6"/>
        <v>12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0.25</v>
      </c>
      <c r="I79" s="3">
        <f>(D75+D76+D77+D78+D79)/(($B$75+E79)/2)</f>
        <v>0.17391304347826086</v>
      </c>
      <c r="J79" s="3">
        <f t="shared" si="5"/>
        <v>0.25</v>
      </c>
      <c r="K79" s="3">
        <f t="shared" si="9"/>
        <v>0.25</v>
      </c>
    </row>
    <row r="80" spans="1:16" x14ac:dyDescent="0.2">
      <c r="A80" s="2">
        <v>43800</v>
      </c>
      <c r="B80">
        <v>12</v>
      </c>
      <c r="C80">
        <v>0</v>
      </c>
      <c r="D80">
        <v>0</v>
      </c>
      <c r="E80">
        <f t="shared" si="6"/>
        <v>12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0.25</v>
      </c>
      <c r="I80" s="3">
        <f>(D75+D76+D77+D78+D79+D80)/(($B$75+E80)/2)</f>
        <v>0.17391304347826086</v>
      </c>
      <c r="J80" s="3">
        <f t="shared" si="5"/>
        <v>0.25</v>
      </c>
      <c r="K80" s="3">
        <f t="shared" si="9"/>
        <v>0.25</v>
      </c>
    </row>
    <row r="81" spans="1:16" x14ac:dyDescent="0.2">
      <c r="A81" s="2">
        <v>43831</v>
      </c>
      <c r="B81">
        <v>12</v>
      </c>
      <c r="C81">
        <v>0</v>
      </c>
      <c r="D81">
        <v>0</v>
      </c>
      <c r="E81">
        <f t="shared" si="6"/>
        <v>12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0.17391304347826086</v>
      </c>
      <c r="J81" s="3">
        <f t="shared" si="5"/>
        <v>0.25</v>
      </c>
      <c r="K81" s="3">
        <f t="shared" si="9"/>
        <v>0.25</v>
      </c>
    </row>
    <row r="82" spans="1:16" x14ac:dyDescent="0.2">
      <c r="A82" s="2">
        <v>43862</v>
      </c>
      <c r="B82">
        <v>12</v>
      </c>
      <c r="C82">
        <v>0</v>
      </c>
      <c r="D82">
        <v>0</v>
      </c>
      <c r="E82">
        <f t="shared" si="6"/>
        <v>12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0.17391304347826086</v>
      </c>
      <c r="J82" s="3">
        <f t="shared" si="5"/>
        <v>0.25</v>
      </c>
      <c r="K82" s="3">
        <f t="shared" si="9"/>
        <v>0.25</v>
      </c>
    </row>
    <row r="83" spans="1:16" x14ac:dyDescent="0.2">
      <c r="A83" s="2">
        <v>43891</v>
      </c>
      <c r="B83">
        <v>12</v>
      </c>
      <c r="C83">
        <v>0</v>
      </c>
      <c r="D83">
        <v>1</v>
      </c>
      <c r="E83">
        <f t="shared" si="6"/>
        <v>11</v>
      </c>
      <c r="F83" s="5">
        <f t="shared" si="7"/>
        <v>-1</v>
      </c>
      <c r="G83" s="3">
        <f t="shared" si="8"/>
        <v>8.6956521739130432E-2</v>
      </c>
      <c r="H83" s="3">
        <f>(D81+D82+D83)/(($B$81+E83)/2)</f>
        <v>8.6956521739130432E-2</v>
      </c>
      <c r="I83" s="3">
        <f>(D75+D76+D77+D78+D79+D80+D81+D82+D83)/(($B$75+E83)/2)</f>
        <v>0.27272727272727271</v>
      </c>
      <c r="J83" s="3">
        <f t="shared" si="5"/>
        <v>0.34782608695652173</v>
      </c>
      <c r="K83" s="3">
        <f t="shared" si="9"/>
        <v>0.34782608695652173</v>
      </c>
      <c r="L83">
        <v>1</v>
      </c>
      <c r="P83" s="6"/>
    </row>
    <row r="84" spans="1:16" x14ac:dyDescent="0.2">
      <c r="A84" s="2">
        <v>43922</v>
      </c>
      <c r="B84">
        <v>11</v>
      </c>
      <c r="C84">
        <v>1</v>
      </c>
      <c r="D84">
        <v>0</v>
      </c>
      <c r="E84">
        <f t="shared" si="6"/>
        <v>12</v>
      </c>
      <c r="F84" s="5">
        <f t="shared" si="7"/>
        <v>1</v>
      </c>
      <c r="G84" s="3">
        <f t="shared" si="8"/>
        <v>0</v>
      </c>
      <c r="H84" s="3">
        <f>(D81+D82+D83+D84)/(($B$81+E84)/2)</f>
        <v>8.3333333333333329E-2</v>
      </c>
      <c r="I84" s="3">
        <f>(D75+D76+D77+D78+D79+D80+D81+D82+D83+D84)/(($B$75+E84)/2)</f>
        <v>0.2608695652173913</v>
      </c>
      <c r="J84" s="3">
        <f t="shared" si="5"/>
        <v>0.2608695652173913</v>
      </c>
      <c r="K84" s="3">
        <f t="shared" si="9"/>
        <v>0.2608695652173913</v>
      </c>
      <c r="P84" s="6"/>
    </row>
    <row r="85" spans="1:16" x14ac:dyDescent="0.2">
      <c r="A85" s="2">
        <v>43952</v>
      </c>
      <c r="B85">
        <v>12</v>
      </c>
      <c r="C85">
        <v>0</v>
      </c>
      <c r="D85">
        <v>0</v>
      </c>
      <c r="E85">
        <f t="shared" si="6"/>
        <v>12</v>
      </c>
      <c r="F85" s="5">
        <f t="shared" si="7"/>
        <v>0</v>
      </c>
      <c r="G85" s="3">
        <f t="shared" si="8"/>
        <v>0</v>
      </c>
      <c r="H85" s="3">
        <f>(D81+D82+D83+D84+D85)/(($B$81+E85)/2)</f>
        <v>8.3333333333333329E-2</v>
      </c>
      <c r="I85" s="3">
        <f>(D75+D76+D77+D78+D79+D80+D81+D82+D83+D84+D85)/(($B$75+E85)/2)</f>
        <v>0.2608695652173913</v>
      </c>
      <c r="J85" s="3">
        <f t="shared" si="5"/>
        <v>0.2608695652173913</v>
      </c>
      <c r="K85" s="3">
        <f t="shared" si="9"/>
        <v>0.2608695652173913</v>
      </c>
    </row>
    <row r="86" spans="1:16" x14ac:dyDescent="0.2">
      <c r="A86" s="2">
        <v>43983</v>
      </c>
      <c r="B86">
        <v>12</v>
      </c>
      <c r="C86">
        <v>0</v>
      </c>
      <c r="D86">
        <v>0</v>
      </c>
      <c r="E86">
        <f t="shared" si="6"/>
        <v>12</v>
      </c>
      <c r="F86" s="5">
        <f t="shared" si="7"/>
        <v>0</v>
      </c>
      <c r="G86" s="3">
        <f t="shared" si="8"/>
        <v>0</v>
      </c>
      <c r="H86" s="3">
        <f>(D81+D82+D83+D84+D85+D86)/(($B$81+E86)/2)</f>
        <v>8.3333333333333329E-2</v>
      </c>
      <c r="I86" s="3">
        <f>(D75+D76+D77+D78+D79+D80+D81+D82+D83+D84+D85+D86)/(($B$75+E86)/2)</f>
        <v>0.2608695652173913</v>
      </c>
      <c r="J86" s="3">
        <f t="shared" si="5"/>
        <v>0.2608695652173913</v>
      </c>
      <c r="K86" s="3">
        <f t="shared" si="9"/>
        <v>0.2608695652173913</v>
      </c>
    </row>
    <row r="87" spans="1:16" x14ac:dyDescent="0.2">
      <c r="A87" s="2">
        <v>44013</v>
      </c>
      <c r="B87">
        <v>12</v>
      </c>
      <c r="C87">
        <v>0</v>
      </c>
      <c r="D87">
        <v>0</v>
      </c>
      <c r="E87">
        <f t="shared" ref="E87:E98" si="10">B87+C87-D87</f>
        <v>12</v>
      </c>
      <c r="F87" s="5">
        <f t="shared" ref="F87:F98" si="11">C87-D87</f>
        <v>0</v>
      </c>
      <c r="G87" s="3">
        <f t="shared" ref="G87:G98" si="12">D87/((B87+E87)/2)</f>
        <v>0</v>
      </c>
      <c r="H87" s="3">
        <f>(D81+D82+D83+D84+D85+D86+D87)/(($B$81+E87)/2)</f>
        <v>8.3333333333333329E-2</v>
      </c>
      <c r="I87" s="3">
        <f>(D87)/(($B$87+E87)/2)</f>
        <v>0</v>
      </c>
      <c r="J87" s="3">
        <f t="shared" ref="J87:J98" si="13">(D76+D77+D78+D79+D80+D81+D82+D83+D84+D85+D86+D87)/((B76+E87)/2)</f>
        <v>9.0909090909090912E-2</v>
      </c>
      <c r="K87" s="3">
        <f t="shared" si="9"/>
        <v>9.0909090909090912E-2</v>
      </c>
    </row>
    <row r="88" spans="1:16" x14ac:dyDescent="0.2">
      <c r="A88" s="2">
        <v>44044</v>
      </c>
      <c r="B88">
        <v>12</v>
      </c>
      <c r="C88">
        <v>0</v>
      </c>
      <c r="D88">
        <v>0</v>
      </c>
      <c r="E88">
        <f t="shared" si="10"/>
        <v>12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8.3333333333333329E-2</v>
      </c>
      <c r="I88" s="3">
        <f>(D87+D88)/(($B$87+E88)/2)</f>
        <v>0</v>
      </c>
      <c r="J88" s="3">
        <f t="shared" si="13"/>
        <v>9.0909090909090912E-2</v>
      </c>
      <c r="K88" s="3">
        <f t="shared" si="9"/>
        <v>9.0909090909090912E-2</v>
      </c>
    </row>
    <row r="89" spans="1:16" x14ac:dyDescent="0.2">
      <c r="A89" s="2">
        <v>44075</v>
      </c>
      <c r="E89">
        <f t="shared" si="10"/>
        <v>0</v>
      </c>
      <c r="F89" s="5">
        <f t="shared" si="11"/>
        <v>0</v>
      </c>
      <c r="G89" s="3" t="e">
        <f t="shared" si="12"/>
        <v>#DIV/0!</v>
      </c>
      <c r="H89" s="3">
        <f>(D81+D82+D83+D84+D85+D86+D87+D88+D89)/(($B$81+E89)/2)</f>
        <v>0.16666666666666666</v>
      </c>
      <c r="I89" s="3">
        <f>(D87+D88+D89)/(($B$87+E89)/2)</f>
        <v>0</v>
      </c>
      <c r="J89" s="3">
        <f t="shared" si="13"/>
        <v>0.16666666666666666</v>
      </c>
      <c r="K89" s="3">
        <f t="shared" si="9"/>
        <v>0.16666666666666666</v>
      </c>
    </row>
    <row r="90" spans="1:16" x14ac:dyDescent="0.2">
      <c r="A90" s="2">
        <v>44105</v>
      </c>
      <c r="E90">
        <f t="shared" si="10"/>
        <v>0</v>
      </c>
      <c r="F90" s="5">
        <f t="shared" si="11"/>
        <v>0</v>
      </c>
      <c r="G90" s="3" t="e">
        <f t="shared" si="12"/>
        <v>#DIV/0!</v>
      </c>
      <c r="H90" s="3">
        <f>(D81+D82+D83+D84+D85+D86+D87+D88+D89+D90)/(($B$81+E90)/2)</f>
        <v>0.16666666666666666</v>
      </c>
      <c r="I90" s="3">
        <f>(D87+D88+D89+D90)/(($B$87+E90)/2)</f>
        <v>0</v>
      </c>
      <c r="J90" s="3">
        <f t="shared" si="13"/>
        <v>0.16666666666666666</v>
      </c>
      <c r="K90" s="3">
        <f t="shared" ref="K90:K98" si="14">((L79-O79)+(L80-O80)+(L81-O81)+(L82-O82)+(L83-O83)+(L84-O84)+(L85-O85)+(L86-O86)+(L87-O87)+(L88-O88)+(L89-O89)+(L90-O90))/((B79+E90)/2)</f>
        <v>0.16666666666666666</v>
      </c>
    </row>
    <row r="91" spans="1:16" x14ac:dyDescent="0.2">
      <c r="A91" s="2">
        <v>44136</v>
      </c>
      <c r="E91">
        <f t="shared" si="10"/>
        <v>0</v>
      </c>
      <c r="F91" s="5">
        <f t="shared" si="11"/>
        <v>0</v>
      </c>
      <c r="G91" s="3" t="e">
        <f t="shared" si="12"/>
        <v>#DIV/0!</v>
      </c>
      <c r="H91" s="3">
        <f>(D81+D82+D83+D84+D85+D86+D87+D88+D89+D90+D91)/(($B$81+E91)/2)</f>
        <v>0.16666666666666666</v>
      </c>
      <c r="I91" s="3">
        <f>(D87+D88+D89+D90+D91)/(($B$87+E91)/2)</f>
        <v>0</v>
      </c>
      <c r="J91" s="3">
        <f t="shared" si="13"/>
        <v>0.16666666666666666</v>
      </c>
      <c r="K91" s="3">
        <f t="shared" si="14"/>
        <v>0.16666666666666666</v>
      </c>
    </row>
    <row r="92" spans="1:16" x14ac:dyDescent="0.2">
      <c r="A92" s="2">
        <v>44166</v>
      </c>
      <c r="E92">
        <f t="shared" si="10"/>
        <v>0</v>
      </c>
      <c r="F92" s="5">
        <f t="shared" si="11"/>
        <v>0</v>
      </c>
      <c r="G92" s="3" t="e">
        <f t="shared" si="12"/>
        <v>#DIV/0!</v>
      </c>
      <c r="H92" s="3">
        <f>(D81+D82+D83+D84+D85+D86+D87+D88+D89+D90+D91+D92)/(($B$81+E92)/2)</f>
        <v>0.16666666666666666</v>
      </c>
      <c r="I92" s="3">
        <f>(D87+D88+D89+D90+D91+D92)/(($B$87+E92)/2)</f>
        <v>0</v>
      </c>
      <c r="J92" s="3">
        <f t="shared" si="13"/>
        <v>0.16666666666666666</v>
      </c>
      <c r="K92" s="3">
        <f t="shared" si="14"/>
        <v>0.16666666666666666</v>
      </c>
    </row>
    <row r="93" spans="1:16" x14ac:dyDescent="0.2">
      <c r="A93" s="2">
        <v>44197</v>
      </c>
      <c r="E93">
        <f t="shared" si="10"/>
        <v>0</v>
      </c>
      <c r="F93" s="5">
        <f t="shared" si="11"/>
        <v>0</v>
      </c>
      <c r="G93" s="3" t="e">
        <f t="shared" si="12"/>
        <v>#DIV/0!</v>
      </c>
      <c r="H93" s="3" t="e">
        <f>(D93)/(($B$93+E93)/2)</f>
        <v>#DIV/0!</v>
      </c>
      <c r="I93" s="3">
        <f>(D87+D88+D89+D90+D91+D92+D93)/(($B$87+E93)/2)</f>
        <v>0</v>
      </c>
      <c r="J93" s="3">
        <f t="shared" si="13"/>
        <v>0.16666666666666666</v>
      </c>
      <c r="K93" s="3">
        <f t="shared" si="14"/>
        <v>0.16666666666666666</v>
      </c>
    </row>
    <row r="94" spans="1:16" x14ac:dyDescent="0.2">
      <c r="A94" s="2">
        <v>44228</v>
      </c>
      <c r="E94">
        <f t="shared" si="10"/>
        <v>0</v>
      </c>
      <c r="F94" s="5">
        <f t="shared" si="11"/>
        <v>0</v>
      </c>
      <c r="G94" s="3" t="e">
        <f t="shared" si="12"/>
        <v>#DIV/0!</v>
      </c>
      <c r="H94" s="3" t="e">
        <f>(D93+D94)/(($B$93+E94)/2)</f>
        <v>#DIV/0!</v>
      </c>
      <c r="I94" s="3">
        <f>(D87+D88+D89+D90+D91+D92+D93+D94)/(($B$87+E94)/2)</f>
        <v>0</v>
      </c>
      <c r="J94" s="3">
        <f t="shared" si="13"/>
        <v>0.16666666666666666</v>
      </c>
      <c r="K94" s="3">
        <f t="shared" si="14"/>
        <v>0.16666666666666666</v>
      </c>
    </row>
    <row r="95" spans="1:16" x14ac:dyDescent="0.2">
      <c r="A95" s="2">
        <v>44256</v>
      </c>
      <c r="E95">
        <f t="shared" si="10"/>
        <v>0</v>
      </c>
      <c r="F95" s="5">
        <f t="shared" si="11"/>
        <v>0</v>
      </c>
      <c r="G95" s="3" t="e">
        <f t="shared" si="12"/>
        <v>#DIV/0!</v>
      </c>
      <c r="H95" s="3" t="e">
        <f>(D93+D94+D95)/(($B$93+E95)/2)</f>
        <v>#DIV/0!</v>
      </c>
      <c r="I95" s="3">
        <f>(D87+D88+D89+D90+D91+D92+D93+D94+D95)/(($B$87+E95)/2)</f>
        <v>0</v>
      </c>
      <c r="J95" s="3">
        <f t="shared" si="13"/>
        <v>0</v>
      </c>
      <c r="K95" s="3">
        <f t="shared" si="14"/>
        <v>0</v>
      </c>
    </row>
    <row r="96" spans="1:16" x14ac:dyDescent="0.2">
      <c r="A96" s="2">
        <v>44287</v>
      </c>
      <c r="E96">
        <f t="shared" si="10"/>
        <v>0</v>
      </c>
      <c r="F96" s="5">
        <f t="shared" si="11"/>
        <v>0</v>
      </c>
      <c r="G96" s="3" t="e">
        <f t="shared" si="12"/>
        <v>#DIV/0!</v>
      </c>
      <c r="H96" s="3" t="e">
        <f>(D93+D94+D95+D96)/(($B$93+E96)/2)</f>
        <v>#DIV/0!</v>
      </c>
      <c r="I96" s="3">
        <f>(D87+D88+D89+D90+D91+D92+D93+D94+D95+D96)/(($B$87+E96)/2)</f>
        <v>0</v>
      </c>
      <c r="J96" s="3">
        <f t="shared" si="13"/>
        <v>0</v>
      </c>
      <c r="K96" s="3">
        <f t="shared" si="14"/>
        <v>0</v>
      </c>
    </row>
    <row r="97" spans="1:11" x14ac:dyDescent="0.2">
      <c r="A97" s="2">
        <v>44317</v>
      </c>
      <c r="E97">
        <f t="shared" si="10"/>
        <v>0</v>
      </c>
      <c r="F97" s="5">
        <f t="shared" si="11"/>
        <v>0</v>
      </c>
      <c r="G97" s="3" t="e">
        <f t="shared" si="12"/>
        <v>#DIV/0!</v>
      </c>
      <c r="H97" s="3" t="e">
        <f>(D93+D94+D95+D96+D97)/(($B$93+E97)/2)</f>
        <v>#DIV/0!</v>
      </c>
      <c r="I97" s="3">
        <f>(D87+D88+D89+D90+D91+D92+D93+D94+D95+D96+D97)/(($B$87+E97)/2)</f>
        <v>0</v>
      </c>
      <c r="J97" s="3">
        <f t="shared" si="13"/>
        <v>0</v>
      </c>
      <c r="K97" s="3">
        <f t="shared" si="14"/>
        <v>0</v>
      </c>
    </row>
    <row r="98" spans="1:11" x14ac:dyDescent="0.2">
      <c r="A98" s="2">
        <v>44348</v>
      </c>
      <c r="E98">
        <f t="shared" si="10"/>
        <v>0</v>
      </c>
      <c r="F98" s="5">
        <f t="shared" si="11"/>
        <v>0</v>
      </c>
      <c r="G98" s="3" t="e">
        <f t="shared" si="12"/>
        <v>#DIV/0!</v>
      </c>
      <c r="H98" s="3" t="e">
        <f>(D93+D94+D95+D96+D97+D98)/(($B$93+E98)/2)</f>
        <v>#DIV/0!</v>
      </c>
      <c r="I98" s="3">
        <f>(D87+D88+D89+D90+D91+D92+D93+D94+D95+D96+D97+D98)/(($B$87+E98)/2)</f>
        <v>0</v>
      </c>
      <c r="J98" s="3">
        <f t="shared" si="13"/>
        <v>0</v>
      </c>
      <c r="K98" s="3">
        <f t="shared" si="14"/>
        <v>0</v>
      </c>
    </row>
  </sheetData>
  <mergeCells count="1">
    <mergeCell ref="A1:N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topLeftCell="A73" workbookViewId="0">
      <selection activeCell="P73" sqref="P1:P65536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30</v>
      </c>
      <c r="C3">
        <v>2</v>
      </c>
      <c r="D3">
        <v>1</v>
      </c>
      <c r="E3">
        <f t="shared" ref="E3:E66" si="0">B3+C3-D3</f>
        <v>31</v>
      </c>
      <c r="F3" s="5">
        <f t="shared" ref="F3:F66" si="1">C3-D3</f>
        <v>1</v>
      </c>
      <c r="G3" s="3">
        <f t="shared" ref="G3:G66" si="2">D3/((B3+E3)/2)</f>
        <v>3.2786885245901641E-2</v>
      </c>
      <c r="H3" s="3">
        <f>D3/(($B$3+E3)/2)</f>
        <v>3.2786885245901641E-2</v>
      </c>
      <c r="I3" s="3">
        <f>D3/(($B$3+E3)/2)</f>
        <v>3.2786885245901641E-2</v>
      </c>
      <c r="J3" s="3"/>
      <c r="K3" s="3"/>
    </row>
    <row r="4" spans="1:16" x14ac:dyDescent="0.2">
      <c r="A4" s="2">
        <v>41487</v>
      </c>
      <c r="B4">
        <v>31</v>
      </c>
      <c r="C4">
        <v>0</v>
      </c>
      <c r="D4">
        <v>1</v>
      </c>
      <c r="E4">
        <f t="shared" si="0"/>
        <v>30</v>
      </c>
      <c r="F4" s="5">
        <f t="shared" si="1"/>
        <v>-1</v>
      </c>
      <c r="G4" s="3">
        <f t="shared" si="2"/>
        <v>3.2786885245901641E-2</v>
      </c>
      <c r="H4" s="3">
        <f>(D3+D4)/(($B$3+E4)/2)</f>
        <v>6.6666666666666666E-2</v>
      </c>
      <c r="I4" s="3">
        <f>(D3+D4)/(($B$3+E4)/2)</f>
        <v>6.6666666666666666E-2</v>
      </c>
      <c r="J4" s="3"/>
      <c r="K4" s="3"/>
    </row>
    <row r="5" spans="1:16" x14ac:dyDescent="0.2">
      <c r="A5" s="2">
        <v>41518</v>
      </c>
      <c r="B5">
        <v>30</v>
      </c>
      <c r="C5">
        <v>0</v>
      </c>
      <c r="D5">
        <v>0</v>
      </c>
      <c r="E5">
        <f t="shared" si="0"/>
        <v>30</v>
      </c>
      <c r="F5" s="5">
        <f t="shared" si="1"/>
        <v>0</v>
      </c>
      <c r="G5" s="3">
        <f t="shared" si="2"/>
        <v>0</v>
      </c>
      <c r="H5" s="3">
        <f>(D3+D4+D5)/(($B$3+E5)/2)</f>
        <v>6.6666666666666666E-2</v>
      </c>
      <c r="I5" s="3">
        <f>(D3+D4+D5)/(($B$3+E5)/2)</f>
        <v>6.6666666666666666E-2</v>
      </c>
      <c r="J5" s="3"/>
      <c r="K5" s="3"/>
    </row>
    <row r="6" spans="1:16" x14ac:dyDescent="0.2">
      <c r="A6" s="2">
        <v>41548</v>
      </c>
      <c r="B6">
        <v>30</v>
      </c>
      <c r="C6">
        <v>0</v>
      </c>
      <c r="D6">
        <v>1</v>
      </c>
      <c r="E6">
        <f t="shared" si="0"/>
        <v>29</v>
      </c>
      <c r="F6" s="5">
        <f t="shared" si="1"/>
        <v>-1</v>
      </c>
      <c r="G6" s="3">
        <f t="shared" si="2"/>
        <v>3.3898305084745763E-2</v>
      </c>
      <c r="H6" s="3">
        <f>(D3+D4+D5+D6)/(($B$3+E6)/2)</f>
        <v>0.10169491525423729</v>
      </c>
      <c r="I6" s="3">
        <f>(D3+D4+D5+D6)/(($B$3+E6)/2)</f>
        <v>0.10169491525423729</v>
      </c>
      <c r="J6" s="3"/>
      <c r="K6" s="3"/>
    </row>
    <row r="7" spans="1:16" x14ac:dyDescent="0.2">
      <c r="A7" s="2">
        <v>41579</v>
      </c>
      <c r="B7">
        <v>29</v>
      </c>
      <c r="C7">
        <v>1</v>
      </c>
      <c r="D7">
        <v>1</v>
      </c>
      <c r="E7">
        <f t="shared" si="0"/>
        <v>29</v>
      </c>
      <c r="F7" s="5">
        <f t="shared" si="1"/>
        <v>0</v>
      </c>
      <c r="G7" s="3">
        <f t="shared" si="2"/>
        <v>3.4482758620689655E-2</v>
      </c>
      <c r="H7" s="3">
        <f>(D3+D4+D5+D6+D7)/(($B$3+E7)/2)</f>
        <v>0.13559322033898305</v>
      </c>
      <c r="I7" s="3">
        <f>(D3+D4+D5+D6+D7)/(($B$3+E7)/2)</f>
        <v>0.13559322033898305</v>
      </c>
      <c r="J7" s="3"/>
      <c r="K7" s="3"/>
    </row>
    <row r="8" spans="1:16" x14ac:dyDescent="0.2">
      <c r="A8" s="2">
        <v>41609</v>
      </c>
      <c r="B8">
        <v>29</v>
      </c>
      <c r="C8">
        <v>1</v>
      </c>
      <c r="D8">
        <v>1</v>
      </c>
      <c r="E8">
        <f t="shared" si="0"/>
        <v>29</v>
      </c>
      <c r="F8" s="5">
        <f t="shared" si="1"/>
        <v>0</v>
      </c>
      <c r="G8" s="3">
        <f t="shared" si="2"/>
        <v>3.4482758620689655E-2</v>
      </c>
      <c r="H8" s="3">
        <f>(D3+D4+D5+D6+D7+D8)/(($B$3+E8)/2)</f>
        <v>0.16949152542372881</v>
      </c>
      <c r="I8" s="3">
        <f>(D3+D4+D5+D6+D7+D8)/(($B$3+E8)/2)</f>
        <v>0.16949152542372881</v>
      </c>
      <c r="J8" s="3"/>
      <c r="K8" s="3"/>
    </row>
    <row r="9" spans="1:16" x14ac:dyDescent="0.2">
      <c r="A9" s="2">
        <v>41640</v>
      </c>
      <c r="B9">
        <v>29</v>
      </c>
      <c r="C9">
        <v>2</v>
      </c>
      <c r="D9">
        <v>0</v>
      </c>
      <c r="E9">
        <f t="shared" si="0"/>
        <v>31</v>
      </c>
      <c r="F9" s="5">
        <f t="shared" si="1"/>
        <v>2</v>
      </c>
      <c r="G9" s="3">
        <f t="shared" si="2"/>
        <v>0</v>
      </c>
      <c r="H9" s="3">
        <f>D9/(($B$9+E9)/2)</f>
        <v>0</v>
      </c>
      <c r="I9" s="3">
        <f>(D3+D4+D5+D6+D7+D8+D9)/(($B$3+E9)/2)</f>
        <v>0.16393442622950818</v>
      </c>
      <c r="J9" s="3"/>
      <c r="K9" s="3"/>
    </row>
    <row r="10" spans="1:16" x14ac:dyDescent="0.2">
      <c r="A10" s="2">
        <v>41671</v>
      </c>
      <c r="B10">
        <v>31</v>
      </c>
      <c r="C10">
        <v>0</v>
      </c>
      <c r="D10">
        <v>0</v>
      </c>
      <c r="E10">
        <f t="shared" si="0"/>
        <v>31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0.16393442622950818</v>
      </c>
      <c r="J10" s="3"/>
      <c r="K10" s="3"/>
    </row>
    <row r="11" spans="1:16" x14ac:dyDescent="0.2">
      <c r="A11" s="2">
        <v>41699</v>
      </c>
      <c r="B11">
        <v>31</v>
      </c>
      <c r="C11">
        <v>0</v>
      </c>
      <c r="D11">
        <v>1</v>
      </c>
      <c r="E11">
        <f t="shared" si="0"/>
        <v>30</v>
      </c>
      <c r="F11" s="5">
        <f t="shared" si="1"/>
        <v>-1</v>
      </c>
      <c r="G11" s="3">
        <f t="shared" si="2"/>
        <v>3.2786885245901641E-2</v>
      </c>
      <c r="H11" s="3">
        <f>(D9+D10+D11)/(($B$9+E11)/2)</f>
        <v>3.3898305084745763E-2</v>
      </c>
      <c r="I11" s="3">
        <f>(D3+D4+D5+D6+D7+D8+D9+D10+D11)/(($B$3+E11)/2)</f>
        <v>0.2</v>
      </c>
      <c r="J11" s="3"/>
      <c r="K11" s="3"/>
    </row>
    <row r="12" spans="1:16" x14ac:dyDescent="0.2">
      <c r="A12" s="2">
        <v>41730</v>
      </c>
      <c r="B12">
        <v>30</v>
      </c>
      <c r="C12">
        <v>2</v>
      </c>
      <c r="D12">
        <v>1</v>
      </c>
      <c r="E12">
        <f t="shared" si="0"/>
        <v>31</v>
      </c>
      <c r="F12" s="5">
        <f t="shared" si="1"/>
        <v>1</v>
      </c>
      <c r="G12" s="3">
        <f t="shared" si="2"/>
        <v>3.2786885245901641E-2</v>
      </c>
      <c r="H12" s="3">
        <f>(D9+D10+D11+D12)/(($B$9+E12)/2)</f>
        <v>6.6666666666666666E-2</v>
      </c>
      <c r="I12" s="3">
        <f>(D3+D4+D5+D6+D7+D8+D9+D10+D11+D12)/(($B$3+E12)/2)</f>
        <v>0.22950819672131148</v>
      </c>
      <c r="J12" s="3"/>
      <c r="K12" s="3"/>
    </row>
    <row r="13" spans="1:16" x14ac:dyDescent="0.2">
      <c r="A13" s="2">
        <v>41760</v>
      </c>
      <c r="B13">
        <v>31</v>
      </c>
      <c r="C13">
        <v>2</v>
      </c>
      <c r="D13">
        <v>5</v>
      </c>
      <c r="E13">
        <f t="shared" si="0"/>
        <v>28</v>
      </c>
      <c r="F13" s="5">
        <f t="shared" si="1"/>
        <v>-3</v>
      </c>
      <c r="G13" s="3">
        <f t="shared" si="2"/>
        <v>0.16949152542372881</v>
      </c>
      <c r="H13" s="3">
        <f>(D9+D10+D11+D12+D13)/(($B$9+E13)/2)</f>
        <v>0.24561403508771928</v>
      </c>
      <c r="I13" s="3">
        <f>(D3+D4+D5+D6+D7+D8+D9+D10+D11+D12+D13)/(($B$3+E13)/2)</f>
        <v>0.41379310344827586</v>
      </c>
      <c r="J13" s="3"/>
      <c r="K13" s="3"/>
    </row>
    <row r="14" spans="1:16" x14ac:dyDescent="0.2">
      <c r="A14" s="2">
        <v>41791</v>
      </c>
      <c r="B14">
        <v>28</v>
      </c>
      <c r="C14">
        <v>0</v>
      </c>
      <c r="D14">
        <v>0</v>
      </c>
      <c r="E14">
        <f t="shared" si="0"/>
        <v>28</v>
      </c>
      <c r="F14" s="5">
        <f t="shared" si="1"/>
        <v>0</v>
      </c>
      <c r="G14" s="3">
        <f t="shared" si="2"/>
        <v>0</v>
      </c>
      <c r="H14" s="3">
        <f>(D9+D10+D11+D12+D13+D14)/(($B$9+E14)/2)</f>
        <v>0.24561403508771928</v>
      </c>
      <c r="I14" s="3">
        <f>(D3+D4+D5+D6+D7+D8+D9+D10+D11+D12+D13+D14)/(($B$3+E14)/2)</f>
        <v>0.41379310344827586</v>
      </c>
      <c r="J14" s="3">
        <f t="shared" ref="J14:J35" si="3">(D3+D4+D5+D6+D7+D8+D9+D10+D11+D12+D13+D14)/((B3+E14)/2)</f>
        <v>0.41379310344827586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28</v>
      </c>
      <c r="C15">
        <v>2</v>
      </c>
      <c r="D15">
        <v>0</v>
      </c>
      <c r="E15">
        <f t="shared" si="0"/>
        <v>30</v>
      </c>
      <c r="F15" s="5">
        <f t="shared" si="1"/>
        <v>2</v>
      </c>
      <c r="G15" s="3">
        <f t="shared" si="2"/>
        <v>0</v>
      </c>
      <c r="H15" s="3">
        <f>(D9+D10+D11+D12+D13+D14+D15)/(($B$9+E15)/2)</f>
        <v>0.23728813559322035</v>
      </c>
      <c r="I15" s="3">
        <f>D15/(($B$15+E15)/2)</f>
        <v>0</v>
      </c>
      <c r="J15" s="3">
        <f t="shared" si="3"/>
        <v>0.36065573770491804</v>
      </c>
      <c r="K15" s="3">
        <f t="shared" si="4"/>
        <v>0</v>
      </c>
      <c r="M15" s="6"/>
    </row>
    <row r="16" spans="1:16" x14ac:dyDescent="0.2">
      <c r="A16" s="2">
        <v>41852</v>
      </c>
      <c r="B16">
        <v>30</v>
      </c>
      <c r="C16">
        <v>3</v>
      </c>
      <c r="D16">
        <v>3</v>
      </c>
      <c r="E16">
        <f t="shared" si="0"/>
        <v>30</v>
      </c>
      <c r="F16" s="5">
        <f t="shared" si="1"/>
        <v>0</v>
      </c>
      <c r="G16" s="3">
        <f t="shared" si="2"/>
        <v>0.1</v>
      </c>
      <c r="H16" s="3">
        <f>(D9+D10+D11+D12+D13+D14+D15+D16)/(($B$9+E16)/2)</f>
        <v>0.33898305084745761</v>
      </c>
      <c r="I16" s="3">
        <f>(D15+D16)/(($B$15+E16)/2)</f>
        <v>0.10344827586206896</v>
      </c>
      <c r="J16" s="3">
        <f t="shared" si="3"/>
        <v>0.43333333333333335</v>
      </c>
      <c r="K16" s="3">
        <f t="shared" si="4"/>
        <v>0.1</v>
      </c>
      <c r="L16">
        <v>3</v>
      </c>
      <c r="M16" s="6"/>
      <c r="O16" s="6"/>
      <c r="P16" s="6"/>
    </row>
    <row r="17" spans="1:16" x14ac:dyDescent="0.2">
      <c r="A17" s="2">
        <v>41883</v>
      </c>
      <c r="B17">
        <v>30</v>
      </c>
      <c r="C17">
        <v>2</v>
      </c>
      <c r="D17">
        <v>0</v>
      </c>
      <c r="E17">
        <f t="shared" si="0"/>
        <v>32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0.32786885245901637</v>
      </c>
      <c r="I17" s="3">
        <f>(D15+D16+D17)/(($B$15+E17)/2)</f>
        <v>0.1</v>
      </c>
      <c r="J17" s="3">
        <f t="shared" si="3"/>
        <v>0.41935483870967744</v>
      </c>
      <c r="K17" s="3">
        <f t="shared" si="4"/>
        <v>9.6774193548387094E-2</v>
      </c>
      <c r="L17">
        <v>0</v>
      </c>
      <c r="M17" s="6"/>
    </row>
    <row r="18" spans="1:16" x14ac:dyDescent="0.2">
      <c r="A18" s="2">
        <v>41913</v>
      </c>
      <c r="B18">
        <v>32</v>
      </c>
      <c r="C18">
        <v>0</v>
      </c>
      <c r="D18">
        <v>1</v>
      </c>
      <c r="E18">
        <f t="shared" si="0"/>
        <v>31</v>
      </c>
      <c r="F18" s="5">
        <f t="shared" si="1"/>
        <v>-1</v>
      </c>
      <c r="G18" s="3">
        <f t="shared" si="2"/>
        <v>3.1746031746031744E-2</v>
      </c>
      <c r="H18" s="3">
        <f>(D9+D10+D11+D12+D13+D14+D15+D16+D17+D18)/(($B$9+E18)/2)</f>
        <v>0.36666666666666664</v>
      </c>
      <c r="I18" s="3">
        <f>(D15+D16+D17+D18)/(($B$15+E18)/2)</f>
        <v>0.13559322033898305</v>
      </c>
      <c r="J18" s="3">
        <f t="shared" si="3"/>
        <v>0.43333333333333335</v>
      </c>
      <c r="K18" s="3">
        <f t="shared" si="4"/>
        <v>0.1</v>
      </c>
      <c r="L18">
        <v>0</v>
      </c>
      <c r="M18" s="6">
        <v>1</v>
      </c>
      <c r="P18" s="6"/>
    </row>
    <row r="19" spans="1:16" x14ac:dyDescent="0.2">
      <c r="A19" s="2">
        <v>41944</v>
      </c>
      <c r="B19">
        <v>31</v>
      </c>
      <c r="C19">
        <v>0</v>
      </c>
      <c r="D19">
        <v>0</v>
      </c>
      <c r="E19">
        <f t="shared" si="0"/>
        <v>31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0.36666666666666664</v>
      </c>
      <c r="I19" s="3">
        <f>(D15+D16+D17+D18+D19)/(($B$15+E19)/2)</f>
        <v>0.13559322033898305</v>
      </c>
      <c r="J19" s="3">
        <f t="shared" si="3"/>
        <v>0.4</v>
      </c>
      <c r="K19" s="3">
        <f t="shared" si="4"/>
        <v>0.1</v>
      </c>
      <c r="L19">
        <v>0</v>
      </c>
      <c r="M19" s="6"/>
    </row>
    <row r="20" spans="1:16" x14ac:dyDescent="0.2">
      <c r="A20" s="2">
        <v>41974</v>
      </c>
      <c r="B20">
        <v>31</v>
      </c>
      <c r="C20">
        <v>1</v>
      </c>
      <c r="D20">
        <v>1</v>
      </c>
      <c r="E20">
        <f t="shared" si="0"/>
        <v>31</v>
      </c>
      <c r="F20" s="5">
        <f t="shared" si="1"/>
        <v>0</v>
      </c>
      <c r="G20" s="3">
        <f t="shared" si="2"/>
        <v>3.2258064516129031E-2</v>
      </c>
      <c r="H20" s="3">
        <f>(D9+D10+D11+D12+D13+D14+D15+D16+D17+D18+D19+D20)/(($B$9+E20)/2)</f>
        <v>0.4</v>
      </c>
      <c r="I20" s="3">
        <f>(D15+D16+D17+D18+D19+D20)/(($B$15+E20)/2)</f>
        <v>0.16949152542372881</v>
      </c>
      <c r="J20" s="3">
        <f t="shared" si="3"/>
        <v>0.4</v>
      </c>
      <c r="K20" s="3">
        <f t="shared" si="4"/>
        <v>0.13333333333333333</v>
      </c>
      <c r="L20">
        <v>1</v>
      </c>
      <c r="M20" s="6"/>
      <c r="P20" s="6"/>
    </row>
    <row r="21" spans="1:16" x14ac:dyDescent="0.2">
      <c r="A21" s="2">
        <v>42005</v>
      </c>
      <c r="B21">
        <v>31</v>
      </c>
      <c r="C21">
        <v>2</v>
      </c>
      <c r="D21">
        <v>3</v>
      </c>
      <c r="E21">
        <f t="shared" si="0"/>
        <v>30</v>
      </c>
      <c r="F21" s="5">
        <f t="shared" si="1"/>
        <v>-1</v>
      </c>
      <c r="G21" s="3">
        <f t="shared" si="2"/>
        <v>9.8360655737704916E-2</v>
      </c>
      <c r="H21" s="3">
        <f>D21/(($B$21+E21)/2)</f>
        <v>9.8360655737704916E-2</v>
      </c>
      <c r="I21" s="3">
        <f>(D15+D16+D17+D18+D19+D20+D21)/(($B$15+E21)/2)</f>
        <v>0.27586206896551724</v>
      </c>
      <c r="J21" s="3">
        <f t="shared" si="3"/>
        <v>0.49180327868852458</v>
      </c>
      <c r="K21" s="3">
        <f t="shared" si="4"/>
        <v>0.22950819672131148</v>
      </c>
      <c r="L21">
        <v>3</v>
      </c>
      <c r="M21" s="6"/>
      <c r="P21" s="6"/>
    </row>
    <row r="22" spans="1:16" x14ac:dyDescent="0.2">
      <c r="A22" s="2">
        <v>42036</v>
      </c>
      <c r="B22">
        <v>30</v>
      </c>
      <c r="C22">
        <v>2</v>
      </c>
      <c r="D22">
        <v>2</v>
      </c>
      <c r="E22">
        <f t="shared" si="0"/>
        <v>30</v>
      </c>
      <c r="F22" s="5">
        <f t="shared" si="1"/>
        <v>0</v>
      </c>
      <c r="G22" s="3">
        <f t="shared" si="2"/>
        <v>6.6666666666666666E-2</v>
      </c>
      <c r="H22" s="3">
        <f>(D21+D22)/(($B$21+E22)/2)</f>
        <v>0.16393442622950818</v>
      </c>
      <c r="I22" s="3">
        <f>(D15+D16+D17+D18+D19+D20+D21+D22)/(($B$15+E22)/2)</f>
        <v>0.34482758620689657</v>
      </c>
      <c r="J22" s="3">
        <f t="shared" si="3"/>
        <v>0.55737704918032782</v>
      </c>
      <c r="K22" s="3">
        <f t="shared" si="4"/>
        <v>0.29508196721311475</v>
      </c>
      <c r="L22">
        <v>2</v>
      </c>
      <c r="M22" s="6"/>
      <c r="P22" s="6"/>
    </row>
    <row r="23" spans="1:16" x14ac:dyDescent="0.2">
      <c r="A23" s="2">
        <v>42064</v>
      </c>
      <c r="B23">
        <v>30</v>
      </c>
      <c r="C23">
        <v>4</v>
      </c>
      <c r="D23">
        <v>1</v>
      </c>
      <c r="E23">
        <f t="shared" si="0"/>
        <v>33</v>
      </c>
      <c r="F23" s="5">
        <f t="shared" si="1"/>
        <v>3</v>
      </c>
      <c r="G23" s="3">
        <f t="shared" si="2"/>
        <v>3.1746031746031744E-2</v>
      </c>
      <c r="H23" s="3">
        <f>(D21+D22+D23)/(($B$21+E23)/2)</f>
        <v>0.1875</v>
      </c>
      <c r="I23" s="3">
        <f>(D15+D16+D17+D18+D19+D20+D21+D22+D23)/(($B$15+E23)/2)</f>
        <v>0.36065573770491804</v>
      </c>
      <c r="J23" s="3">
        <f t="shared" si="3"/>
        <v>0.53968253968253965</v>
      </c>
      <c r="K23" s="3">
        <f t="shared" si="4"/>
        <v>0.2857142857142857</v>
      </c>
      <c r="L23">
        <v>0</v>
      </c>
      <c r="M23" s="6">
        <v>1</v>
      </c>
      <c r="P23" s="6"/>
    </row>
    <row r="24" spans="1:16" x14ac:dyDescent="0.2">
      <c r="A24" s="2">
        <v>42095</v>
      </c>
      <c r="B24">
        <v>33</v>
      </c>
      <c r="C24">
        <v>2</v>
      </c>
      <c r="D24">
        <v>1</v>
      </c>
      <c r="E24">
        <f t="shared" si="0"/>
        <v>34</v>
      </c>
      <c r="F24" s="5">
        <f t="shared" si="1"/>
        <v>1</v>
      </c>
      <c r="G24" s="3">
        <f t="shared" si="2"/>
        <v>2.9850746268656716E-2</v>
      </c>
      <c r="H24" s="3">
        <f>(D21+D22+D23+D24)/(($B$21+E24)/2)</f>
        <v>0.2153846153846154</v>
      </c>
      <c r="I24" s="3">
        <f>(D15+D16+D17+D18+D19+D20+D21+D22+D23+D24)/(($B$15+E24)/2)</f>
        <v>0.38709677419354838</v>
      </c>
      <c r="J24" s="3">
        <f t="shared" si="3"/>
        <v>0.52307692307692311</v>
      </c>
      <c r="K24" s="3">
        <f t="shared" si="4"/>
        <v>0.30769230769230771</v>
      </c>
      <c r="L24">
        <v>1</v>
      </c>
      <c r="M24" s="6"/>
      <c r="P24" s="6"/>
    </row>
    <row r="25" spans="1:16" x14ac:dyDescent="0.2">
      <c r="A25" s="2">
        <v>42125</v>
      </c>
      <c r="B25">
        <v>34</v>
      </c>
      <c r="C25">
        <v>0</v>
      </c>
      <c r="D25">
        <v>2</v>
      </c>
      <c r="E25">
        <f t="shared" si="0"/>
        <v>32</v>
      </c>
      <c r="F25" s="5">
        <f t="shared" si="1"/>
        <v>-2</v>
      </c>
      <c r="G25" s="3">
        <f t="shared" si="2"/>
        <v>6.0606060606060608E-2</v>
      </c>
      <c r="H25" s="3">
        <f>(D21+D22+D23+D24+D25)/(($B$21+E25)/2)</f>
        <v>0.2857142857142857</v>
      </c>
      <c r="I25" s="3">
        <f>(D15+D16+D17+D18+D19+D20+D21+D22+D23+D24+D25)/(($B$15+E25)/2)</f>
        <v>0.46666666666666667</v>
      </c>
      <c r="J25" s="3">
        <f t="shared" si="3"/>
        <v>0.46666666666666667</v>
      </c>
      <c r="K25" s="3">
        <f t="shared" si="4"/>
        <v>0.4</v>
      </c>
      <c r="L25">
        <v>2</v>
      </c>
      <c r="M25" s="6"/>
      <c r="P25" s="6"/>
    </row>
    <row r="26" spans="1:16" x14ac:dyDescent="0.2">
      <c r="A26" s="2">
        <v>42156</v>
      </c>
      <c r="B26">
        <v>32</v>
      </c>
      <c r="C26">
        <v>2</v>
      </c>
      <c r="D26">
        <v>3</v>
      </c>
      <c r="E26">
        <f t="shared" si="0"/>
        <v>31</v>
      </c>
      <c r="F26" s="5">
        <f t="shared" si="1"/>
        <v>-1</v>
      </c>
      <c r="G26" s="3">
        <f t="shared" si="2"/>
        <v>9.5238095238095233E-2</v>
      </c>
      <c r="H26" s="3">
        <f>(D21+D22+D23+D24+D25+D26)/(($B$21+E26)/2)</f>
        <v>0.38709677419354838</v>
      </c>
      <c r="I26" s="3">
        <f>(D15+D16+D17+D18+D19+D20+D21+D22+D23+D24+D25+D26)/(($B$15+E26)/2)</f>
        <v>0.57627118644067798</v>
      </c>
      <c r="J26" s="3">
        <f t="shared" si="3"/>
        <v>0.57627118644067798</v>
      </c>
      <c r="K26" s="3">
        <f t="shared" si="4"/>
        <v>0.47457627118644069</v>
      </c>
      <c r="L26">
        <v>2</v>
      </c>
      <c r="M26" s="6">
        <v>1</v>
      </c>
      <c r="P26" s="6"/>
    </row>
    <row r="27" spans="1:16" x14ac:dyDescent="0.2">
      <c r="A27" s="2">
        <v>42186</v>
      </c>
      <c r="B27">
        <v>31</v>
      </c>
      <c r="C27">
        <v>2</v>
      </c>
      <c r="D27">
        <v>1</v>
      </c>
      <c r="E27">
        <f t="shared" si="0"/>
        <v>32</v>
      </c>
      <c r="F27" s="5">
        <f t="shared" si="1"/>
        <v>1</v>
      </c>
      <c r="G27" s="3">
        <f t="shared" si="2"/>
        <v>3.1746031746031744E-2</v>
      </c>
      <c r="H27" s="3">
        <f>(D21+D22+D23+D24+D25+D26+D27)/(($B$21+E27)/2)</f>
        <v>0.41269841269841268</v>
      </c>
      <c r="I27" s="3">
        <f>D27/(($B$27+E27)/2)</f>
        <v>3.1746031746031744E-2</v>
      </c>
      <c r="J27" s="3">
        <f t="shared" si="3"/>
        <v>0.58064516129032262</v>
      </c>
      <c r="K27" s="3">
        <f t="shared" si="4"/>
        <v>0.4838709677419355</v>
      </c>
      <c r="L27">
        <v>1</v>
      </c>
      <c r="M27" s="6"/>
      <c r="P27" s="6"/>
    </row>
    <row r="28" spans="1:16" x14ac:dyDescent="0.2">
      <c r="A28" s="2">
        <v>42217</v>
      </c>
      <c r="B28">
        <v>32</v>
      </c>
      <c r="C28">
        <v>2</v>
      </c>
      <c r="D28">
        <v>6</v>
      </c>
      <c r="E28">
        <f t="shared" si="0"/>
        <v>28</v>
      </c>
      <c r="F28" s="5">
        <f t="shared" si="1"/>
        <v>-4</v>
      </c>
      <c r="G28" s="3">
        <f t="shared" si="2"/>
        <v>0.2</v>
      </c>
      <c r="H28" s="3">
        <f>(D21+D22+D23+D24+D25+D26+D27+D28)/(($B$21+E28)/2)</f>
        <v>0.64406779661016944</v>
      </c>
      <c r="I28" s="3">
        <f>(D27+D28)/(($B$27+E28)/2)</f>
        <v>0.23728813559322035</v>
      </c>
      <c r="J28" s="3">
        <f t="shared" si="3"/>
        <v>0.72413793103448276</v>
      </c>
      <c r="K28" s="3">
        <f t="shared" si="4"/>
        <v>0.62068965517241381</v>
      </c>
      <c r="L28">
        <v>6</v>
      </c>
      <c r="M28" s="6"/>
      <c r="P28" s="6"/>
    </row>
    <row r="29" spans="1:16" x14ac:dyDescent="0.2">
      <c r="A29" s="2">
        <v>42248</v>
      </c>
      <c r="B29">
        <v>28</v>
      </c>
      <c r="C29">
        <v>1</v>
      </c>
      <c r="D29">
        <v>0</v>
      </c>
      <c r="E29">
        <f t="shared" si="0"/>
        <v>29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0.6333333333333333</v>
      </c>
      <c r="I29" s="3">
        <f>(D27+D28+D29)/(($B$27+E29)/2)</f>
        <v>0.23333333333333334</v>
      </c>
      <c r="J29" s="3">
        <f t="shared" si="3"/>
        <v>0.68852459016393441</v>
      </c>
      <c r="K29" s="3">
        <f t="shared" si="4"/>
        <v>0.5901639344262295</v>
      </c>
      <c r="L29">
        <v>0</v>
      </c>
      <c r="M29" s="6"/>
    </row>
    <row r="30" spans="1:16" x14ac:dyDescent="0.2">
      <c r="A30" s="2">
        <v>42278</v>
      </c>
      <c r="B30">
        <v>29</v>
      </c>
      <c r="C30">
        <v>3</v>
      </c>
      <c r="D30">
        <v>1</v>
      </c>
      <c r="E30">
        <f t="shared" si="0"/>
        <v>31</v>
      </c>
      <c r="F30" s="5">
        <f t="shared" si="1"/>
        <v>2</v>
      </c>
      <c r="G30" s="3">
        <f t="shared" si="2"/>
        <v>3.3333333333333333E-2</v>
      </c>
      <c r="H30" s="3">
        <f>(D21+D22+D23+D24+D25+D26+D27+D28+D29+D30)/(($B$21+E30)/2)</f>
        <v>0.64516129032258063</v>
      </c>
      <c r="I30" s="3">
        <f>(D27+D28+D29+D30)/(($B$27+E30)/2)</f>
        <v>0.25806451612903225</v>
      </c>
      <c r="J30" s="3">
        <f t="shared" si="3"/>
        <v>0.67741935483870963</v>
      </c>
      <c r="K30" s="3">
        <f t="shared" si="4"/>
        <v>0.61290322580645162</v>
      </c>
      <c r="L30">
        <v>1</v>
      </c>
      <c r="M30" s="6"/>
      <c r="P30" s="6"/>
    </row>
    <row r="31" spans="1:16" x14ac:dyDescent="0.2">
      <c r="A31" s="2">
        <v>42309</v>
      </c>
      <c r="B31">
        <v>31</v>
      </c>
      <c r="C31">
        <v>1</v>
      </c>
      <c r="D31">
        <v>1</v>
      </c>
      <c r="E31">
        <f t="shared" si="0"/>
        <v>31</v>
      </c>
      <c r="F31" s="5">
        <f t="shared" si="1"/>
        <v>0</v>
      </c>
      <c r="G31" s="3">
        <f t="shared" si="2"/>
        <v>3.2258064516129031E-2</v>
      </c>
      <c r="H31" s="3">
        <f>(D21+D22+D23+D24+D25+D26+D27+D28+D29+D30+D31)/(($B$21+E31)/2)</f>
        <v>0.67741935483870963</v>
      </c>
      <c r="I31" s="3">
        <f>(D27+D28+D29+D30+D31)/(($B$27+E31)/2)</f>
        <v>0.29032258064516131</v>
      </c>
      <c r="J31" s="3">
        <f t="shared" si="3"/>
        <v>0.70967741935483875</v>
      </c>
      <c r="K31" s="3">
        <f t="shared" si="4"/>
        <v>0.64516129032258063</v>
      </c>
      <c r="L31">
        <v>1</v>
      </c>
      <c r="M31" s="6"/>
      <c r="P31" s="6"/>
    </row>
    <row r="32" spans="1:16" x14ac:dyDescent="0.2">
      <c r="A32" s="2">
        <v>42339</v>
      </c>
      <c r="B32">
        <v>31</v>
      </c>
      <c r="C32">
        <v>0</v>
      </c>
      <c r="D32">
        <v>2</v>
      </c>
      <c r="E32">
        <f t="shared" si="0"/>
        <v>29</v>
      </c>
      <c r="F32" s="5">
        <f t="shared" si="1"/>
        <v>-2</v>
      </c>
      <c r="G32" s="3">
        <f t="shared" si="2"/>
        <v>6.6666666666666666E-2</v>
      </c>
      <c r="H32" s="3">
        <f>(D21+D22+D23+D24+D25+D26+D27+D28+D29+D30+D31+D32)/(($B$21+E32)/2)</f>
        <v>0.76666666666666672</v>
      </c>
      <c r="I32" s="3">
        <f>(D27+D28+D29+D30+D31+D32)/(($B$27+E32)/2)</f>
        <v>0.36666666666666664</v>
      </c>
      <c r="J32" s="3">
        <f t="shared" si="3"/>
        <v>0.76666666666666672</v>
      </c>
      <c r="K32" s="3">
        <f t="shared" si="4"/>
        <v>0.7</v>
      </c>
      <c r="L32">
        <v>2</v>
      </c>
      <c r="M32" s="6"/>
      <c r="P32" s="6"/>
    </row>
    <row r="33" spans="1:16" x14ac:dyDescent="0.2">
      <c r="A33" s="2">
        <v>42370</v>
      </c>
      <c r="B33">
        <v>29</v>
      </c>
      <c r="C33">
        <v>0</v>
      </c>
      <c r="D33">
        <v>1</v>
      </c>
      <c r="E33">
        <f t="shared" si="0"/>
        <v>28</v>
      </c>
      <c r="F33" s="5">
        <f t="shared" si="1"/>
        <v>-1</v>
      </c>
      <c r="G33" s="3">
        <f t="shared" si="2"/>
        <v>3.5087719298245612E-2</v>
      </c>
      <c r="H33" s="3">
        <f>(D33)/(($B$33+E33)/2)</f>
        <v>3.5087719298245612E-2</v>
      </c>
      <c r="I33" s="3">
        <f>(D27+D28+D29+D30+D31+D32+D33)/(($B$27+E33)/2)</f>
        <v>0.40677966101694918</v>
      </c>
      <c r="J33" s="3">
        <f t="shared" si="3"/>
        <v>0.72413793103448276</v>
      </c>
      <c r="K33" s="3">
        <f t="shared" si="4"/>
        <v>0.65517241379310343</v>
      </c>
      <c r="L33">
        <v>1</v>
      </c>
      <c r="M33" s="6"/>
      <c r="P33" s="6"/>
    </row>
    <row r="34" spans="1:16" x14ac:dyDescent="0.2">
      <c r="A34" s="2">
        <v>42401</v>
      </c>
      <c r="B34">
        <v>28</v>
      </c>
      <c r="C34">
        <v>3</v>
      </c>
      <c r="D34">
        <v>4</v>
      </c>
      <c r="E34">
        <f t="shared" si="0"/>
        <v>27</v>
      </c>
      <c r="F34" s="5">
        <f t="shared" si="1"/>
        <v>-1</v>
      </c>
      <c r="G34" s="3">
        <f t="shared" si="2"/>
        <v>0.14545454545454545</v>
      </c>
      <c r="H34" s="3">
        <f>(D33+D34)/(($B$33+E34)/2)</f>
        <v>0.17857142857142858</v>
      </c>
      <c r="I34" s="3">
        <f>(D27+D28+D29+D30+D31+D32+D33+D34)/(($B$27+E34)/2)</f>
        <v>0.55172413793103448</v>
      </c>
      <c r="J34" s="3">
        <f t="shared" si="3"/>
        <v>0.80701754385964908</v>
      </c>
      <c r="K34" s="3">
        <f t="shared" si="4"/>
        <v>0.70175438596491224</v>
      </c>
      <c r="L34">
        <v>3</v>
      </c>
      <c r="M34" s="6">
        <v>1</v>
      </c>
      <c r="P34" s="6"/>
    </row>
    <row r="35" spans="1:16" x14ac:dyDescent="0.2">
      <c r="A35" s="2">
        <v>42430</v>
      </c>
      <c r="B35">
        <v>27</v>
      </c>
      <c r="C35">
        <v>5</v>
      </c>
      <c r="D35">
        <v>3</v>
      </c>
      <c r="E35">
        <f t="shared" si="0"/>
        <v>29</v>
      </c>
      <c r="F35" s="5">
        <f t="shared" si="1"/>
        <v>2</v>
      </c>
      <c r="G35" s="3">
        <f t="shared" si="2"/>
        <v>0.10714285714285714</v>
      </c>
      <c r="H35" s="3">
        <f>(D33+D34+D35)/(($B$33+E35)/2)</f>
        <v>0.27586206896551724</v>
      </c>
      <c r="I35" s="3">
        <f>(D27+D28+D29+D30+D31+D32+D33+D34+D35)/(($B$27+E35)/2)</f>
        <v>0.6333333333333333</v>
      </c>
      <c r="J35" s="3">
        <f t="shared" si="3"/>
        <v>0.80645161290322576</v>
      </c>
      <c r="K35" s="3">
        <f t="shared" si="4"/>
        <v>0.74193548387096775</v>
      </c>
      <c r="L35">
        <v>3</v>
      </c>
      <c r="M35" s="6"/>
      <c r="P35" s="6"/>
    </row>
    <row r="36" spans="1:16" x14ac:dyDescent="0.2">
      <c r="A36" s="2">
        <v>42461</v>
      </c>
      <c r="B36">
        <v>29</v>
      </c>
      <c r="C36">
        <v>4</v>
      </c>
      <c r="D36">
        <v>0</v>
      </c>
      <c r="E36">
        <f t="shared" si="0"/>
        <v>33</v>
      </c>
      <c r="F36" s="5">
        <f t="shared" si="1"/>
        <v>4</v>
      </c>
      <c r="G36" s="3">
        <f t="shared" si="2"/>
        <v>0</v>
      </c>
      <c r="H36" s="3">
        <f>(D33+D34+D35+D36)/(($B$33+E36)/2)</f>
        <v>0.25806451612903225</v>
      </c>
      <c r="I36" s="3">
        <f>(D27+D28+D29+D30+D31+D32+D33+D34+D35+D36)/(($B$27+E36)/2)</f>
        <v>0.59375</v>
      </c>
      <c r="J36" s="3">
        <f>(D25+D26+D27+D28+D29+D30+D31+D32+D33+D34+D35+D36)/((B25+E36)/2)</f>
        <v>0.71641791044776115</v>
      </c>
      <c r="K36" s="3">
        <f t="shared" si="4"/>
        <v>0.65671641791044777</v>
      </c>
      <c r="L36">
        <v>0</v>
      </c>
    </row>
    <row r="37" spans="1:16" x14ac:dyDescent="0.2">
      <c r="A37" s="2">
        <v>42491</v>
      </c>
      <c r="B37">
        <v>33</v>
      </c>
      <c r="C37">
        <v>1</v>
      </c>
      <c r="D37">
        <v>1</v>
      </c>
      <c r="E37">
        <f t="shared" si="0"/>
        <v>33</v>
      </c>
      <c r="F37" s="5">
        <f t="shared" si="1"/>
        <v>0</v>
      </c>
      <c r="G37" s="3">
        <f t="shared" si="2"/>
        <v>3.0303030303030304E-2</v>
      </c>
      <c r="H37" s="3">
        <f>(D33+D34+D35+D36+D37)/(($B$33+E37)/2)</f>
        <v>0.29032258064516131</v>
      </c>
      <c r="I37" s="3">
        <f>(D27+D28+D29+D30+D31+D32+D33+D34+D35+D36+D37)/(($B$27+E37)/2)</f>
        <v>0.625</v>
      </c>
      <c r="J37" s="3">
        <f>(D26+D27+D28+D29+D30+D31+D32+D33+D34+D35+D36+D37)/((B26+E37)/2)</f>
        <v>0.70769230769230773</v>
      </c>
      <c r="K37" s="3">
        <f t="shared" si="4"/>
        <v>0.61538461538461542</v>
      </c>
      <c r="L37">
        <v>0</v>
      </c>
      <c r="M37">
        <v>1</v>
      </c>
      <c r="P37" s="6"/>
    </row>
    <row r="38" spans="1:16" x14ac:dyDescent="0.2">
      <c r="A38" s="2">
        <v>42522</v>
      </c>
      <c r="B38">
        <v>33</v>
      </c>
      <c r="C38">
        <v>1</v>
      </c>
      <c r="D38">
        <v>1</v>
      </c>
      <c r="E38">
        <f t="shared" si="0"/>
        <v>33</v>
      </c>
      <c r="F38" s="5">
        <f t="shared" si="1"/>
        <v>0</v>
      </c>
      <c r="G38" s="3">
        <f t="shared" si="2"/>
        <v>3.0303030303030304E-2</v>
      </c>
      <c r="H38" s="3">
        <f>(D33+D34+D35+D36+D37+D38)/(($B$33+E38)/2)</f>
        <v>0.32258064516129031</v>
      </c>
      <c r="I38" s="3">
        <f>(D27+D28+D29+D30+D31+D32+D33+D34+D35+D36+D37+D38)/(($B$27+E38)/2)</f>
        <v>0.65625</v>
      </c>
      <c r="J38" s="3">
        <f>(D27+D28+D29+D30+D31+D32+D33+D34+D35+D36+D37+D38)/((B27+E38)/2)</f>
        <v>0.65625</v>
      </c>
      <c r="K38" s="3">
        <f t="shared" si="4"/>
        <v>0.59375</v>
      </c>
      <c r="L38">
        <v>1</v>
      </c>
      <c r="P38" s="6"/>
    </row>
    <row r="39" spans="1:16" x14ac:dyDescent="0.2">
      <c r="A39" s="2">
        <v>42552</v>
      </c>
      <c r="B39">
        <v>33</v>
      </c>
      <c r="C39">
        <v>3</v>
      </c>
      <c r="D39">
        <v>3</v>
      </c>
      <c r="E39">
        <f t="shared" si="0"/>
        <v>33</v>
      </c>
      <c r="F39" s="5">
        <f t="shared" si="1"/>
        <v>0</v>
      </c>
      <c r="G39" s="3">
        <f t="shared" si="2"/>
        <v>9.0909090909090912E-2</v>
      </c>
      <c r="H39" s="3">
        <f>(D33+D34+D35+D36+D37+D38+D39)/(($B$33+E39)/2)</f>
        <v>0.41935483870967744</v>
      </c>
      <c r="I39" s="3">
        <f>D39/(($B$39+E39)/2)</f>
        <v>9.0909090909090912E-2</v>
      </c>
      <c r="J39" s="3">
        <f t="shared" ref="J39:J86" si="5">(D28+D29+D30+D31+D32+D33+D34+D35+D36+D37+D38+D39)/((B28+E39)/2)</f>
        <v>0.70769230769230773</v>
      </c>
      <c r="K39" s="3">
        <f t="shared" si="4"/>
        <v>0.64615384615384619</v>
      </c>
      <c r="L39">
        <v>3</v>
      </c>
      <c r="P39" s="6"/>
    </row>
    <row r="40" spans="1:16" x14ac:dyDescent="0.2">
      <c r="A40" s="2">
        <v>42583</v>
      </c>
      <c r="B40">
        <v>33</v>
      </c>
      <c r="C40">
        <v>0</v>
      </c>
      <c r="D40">
        <v>1</v>
      </c>
      <c r="E40">
        <f t="shared" si="0"/>
        <v>32</v>
      </c>
      <c r="F40" s="5">
        <f t="shared" si="1"/>
        <v>-1</v>
      </c>
      <c r="G40" s="3">
        <f t="shared" si="2"/>
        <v>3.0769230769230771E-2</v>
      </c>
      <c r="H40" s="3">
        <f>(D33+D34+D35+D36+D37+D38+D39+D40)/(($B$33+E40)/2)</f>
        <v>0.45901639344262296</v>
      </c>
      <c r="I40" s="3">
        <f>(D39+D40)/(($B$39+E40)/2)</f>
        <v>0.12307692307692308</v>
      </c>
      <c r="J40" s="3">
        <f t="shared" si="5"/>
        <v>0.6</v>
      </c>
      <c r="K40" s="3">
        <f t="shared" si="4"/>
        <v>0.53333333333333333</v>
      </c>
      <c r="L40">
        <v>1</v>
      </c>
      <c r="P40" s="6"/>
    </row>
    <row r="41" spans="1:16" x14ac:dyDescent="0.2">
      <c r="A41" s="2">
        <v>42614</v>
      </c>
      <c r="B41">
        <v>32</v>
      </c>
      <c r="C41">
        <v>2</v>
      </c>
      <c r="D41">
        <v>0</v>
      </c>
      <c r="E41">
        <f t="shared" si="0"/>
        <v>34</v>
      </c>
      <c r="F41" s="5">
        <f t="shared" si="1"/>
        <v>2</v>
      </c>
      <c r="G41" s="3">
        <f t="shared" si="2"/>
        <v>0</v>
      </c>
      <c r="H41" s="3">
        <f>(D33+D34+D35+D36+D37+D38+D39+D40+D41)/(($B$33+E41)/2)</f>
        <v>0.44444444444444442</v>
      </c>
      <c r="I41" s="3">
        <f>(D39+D40+D41)/(($B$39+E41)/2)</f>
        <v>0.11940298507462686</v>
      </c>
      <c r="J41" s="3">
        <f t="shared" si="5"/>
        <v>0.5714285714285714</v>
      </c>
      <c r="K41" s="3">
        <f t="shared" si="4"/>
        <v>0.50793650793650791</v>
      </c>
      <c r="L41">
        <v>0</v>
      </c>
    </row>
    <row r="42" spans="1:16" x14ac:dyDescent="0.2">
      <c r="A42" s="2">
        <v>42644</v>
      </c>
      <c r="B42">
        <v>34</v>
      </c>
      <c r="C42">
        <v>0</v>
      </c>
      <c r="D42">
        <v>0</v>
      </c>
      <c r="E42">
        <f t="shared" si="0"/>
        <v>34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0.44444444444444442</v>
      </c>
      <c r="I42" s="3">
        <f>(D39+D40+D41+D42)/(($B$39+E42)/2)</f>
        <v>0.11940298507462686</v>
      </c>
      <c r="J42" s="3">
        <f t="shared" si="5"/>
        <v>0.52307692307692311</v>
      </c>
      <c r="K42" s="3">
        <f t="shared" si="4"/>
        <v>0.46153846153846156</v>
      </c>
      <c r="L42">
        <v>0</v>
      </c>
    </row>
    <row r="43" spans="1:16" x14ac:dyDescent="0.2">
      <c r="A43" s="2">
        <v>42675</v>
      </c>
      <c r="B43">
        <v>34</v>
      </c>
      <c r="C43">
        <v>0</v>
      </c>
      <c r="D43">
        <v>0</v>
      </c>
      <c r="E43">
        <f t="shared" si="0"/>
        <v>34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0.44444444444444442</v>
      </c>
      <c r="I43" s="3">
        <f>(D39+D40+D41+D42+D43)/(($B$39+E43)/2)</f>
        <v>0.11940298507462686</v>
      </c>
      <c r="J43" s="3">
        <f t="shared" si="5"/>
        <v>0.49230769230769234</v>
      </c>
      <c r="K43" s="3">
        <f t="shared" si="4"/>
        <v>0.43076923076923079</v>
      </c>
      <c r="L43">
        <v>0</v>
      </c>
    </row>
    <row r="44" spans="1:16" x14ac:dyDescent="0.2">
      <c r="A44" s="2">
        <v>42705</v>
      </c>
      <c r="B44">
        <v>34</v>
      </c>
      <c r="C44">
        <v>1</v>
      </c>
      <c r="D44">
        <v>2</v>
      </c>
      <c r="E44">
        <f t="shared" si="0"/>
        <v>33</v>
      </c>
      <c r="F44" s="5">
        <f t="shared" si="1"/>
        <v>-1</v>
      </c>
      <c r="G44" s="3">
        <f t="shared" si="2"/>
        <v>5.9701492537313432E-2</v>
      </c>
      <c r="H44" s="3">
        <f>(D33+D34+D35+D36+D37+D38+D39+D40+D41+D42+D43+D44)/(($B$33+E44)/2)</f>
        <v>0.5161290322580645</v>
      </c>
      <c r="I44" s="3">
        <f>(D39+D40+D41+D42+D43+D44)/(($B$39+E44)/2)</f>
        <v>0.18181818181818182</v>
      </c>
      <c r="J44" s="3">
        <f t="shared" si="5"/>
        <v>0.5161290322580645</v>
      </c>
      <c r="K44" s="3">
        <f t="shared" si="4"/>
        <v>0.45161290322580644</v>
      </c>
      <c r="L44">
        <v>2</v>
      </c>
      <c r="P44" s="6"/>
    </row>
    <row r="45" spans="1:16" x14ac:dyDescent="0.2">
      <c r="A45" s="2">
        <v>42736</v>
      </c>
      <c r="B45">
        <v>33</v>
      </c>
      <c r="C45">
        <v>1</v>
      </c>
      <c r="D45">
        <v>0</v>
      </c>
      <c r="E45">
        <f t="shared" si="0"/>
        <v>34</v>
      </c>
      <c r="F45" s="5">
        <f t="shared" si="1"/>
        <v>1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0.17910447761194029</v>
      </c>
      <c r="J45" s="3">
        <f t="shared" si="5"/>
        <v>0.4838709677419355</v>
      </c>
      <c r="K45" s="3">
        <f t="shared" si="4"/>
        <v>0.41935483870967744</v>
      </c>
      <c r="L45">
        <v>0</v>
      </c>
    </row>
    <row r="46" spans="1:16" x14ac:dyDescent="0.2">
      <c r="A46" s="2">
        <v>42767</v>
      </c>
      <c r="B46">
        <v>34</v>
      </c>
      <c r="C46">
        <v>3</v>
      </c>
      <c r="D46">
        <v>2</v>
      </c>
      <c r="E46">
        <f t="shared" si="0"/>
        <v>35</v>
      </c>
      <c r="F46" s="5">
        <f t="shared" si="1"/>
        <v>1</v>
      </c>
      <c r="G46" s="3">
        <f t="shared" si="2"/>
        <v>5.7971014492753624E-2</v>
      </c>
      <c r="H46" s="3">
        <f>(D45+D46)/(($B$45+E46)/2)</f>
        <v>5.8823529411764705E-2</v>
      </c>
      <c r="I46" s="3">
        <f>(D39+D40+D41+D42+D43+D44+D45+D46)/(($B$39+E46)/2)</f>
        <v>0.23529411764705882</v>
      </c>
      <c r="J46" s="3">
        <f t="shared" si="5"/>
        <v>0.41935483870967744</v>
      </c>
      <c r="K46" s="3">
        <f t="shared" si="4"/>
        <v>0.38709677419354838</v>
      </c>
      <c r="L46">
        <v>2</v>
      </c>
      <c r="P46" s="6"/>
    </row>
    <row r="47" spans="1:16" x14ac:dyDescent="0.2">
      <c r="A47" s="2">
        <v>42795</v>
      </c>
      <c r="B47">
        <v>35</v>
      </c>
      <c r="C47">
        <v>0</v>
      </c>
      <c r="D47">
        <v>0</v>
      </c>
      <c r="E47">
        <f t="shared" si="0"/>
        <v>35</v>
      </c>
      <c r="F47" s="5">
        <f t="shared" si="1"/>
        <v>0</v>
      </c>
      <c r="G47" s="3">
        <f t="shared" si="2"/>
        <v>0</v>
      </c>
      <c r="H47" s="3">
        <f>(D45+D46+D47)/(($B$45+E47)/2)</f>
        <v>5.8823529411764705E-2</v>
      </c>
      <c r="I47" s="3">
        <f>(D39+D40+D41+D42+D43+D44+D45+D46+D47)/(($B$39+E47)/2)</f>
        <v>0.23529411764705882</v>
      </c>
      <c r="J47" s="3">
        <f t="shared" si="5"/>
        <v>0.3125</v>
      </c>
      <c r="K47" s="3">
        <f t="shared" si="4"/>
        <v>0.28125</v>
      </c>
      <c r="L47">
        <v>0</v>
      </c>
    </row>
    <row r="48" spans="1:16" x14ac:dyDescent="0.2">
      <c r="A48" s="2">
        <v>42826</v>
      </c>
      <c r="B48">
        <v>35</v>
      </c>
      <c r="C48">
        <v>1</v>
      </c>
      <c r="D48">
        <v>2</v>
      </c>
      <c r="E48">
        <f t="shared" si="0"/>
        <v>34</v>
      </c>
      <c r="F48" s="5">
        <f t="shared" si="1"/>
        <v>-1</v>
      </c>
      <c r="G48" s="3">
        <f t="shared" si="2"/>
        <v>5.7971014492753624E-2</v>
      </c>
      <c r="H48" s="3">
        <f>(D45+D46+D47+D48)/(($B$45+E48)/2)</f>
        <v>0.11940298507462686</v>
      </c>
      <c r="I48" s="3">
        <f>(D39+D40+D41+D42+D43+D44+D45+D46+D47+D48)/(($B$39+E48)/2)</f>
        <v>0.29850746268656714</v>
      </c>
      <c r="J48" s="3">
        <f t="shared" si="5"/>
        <v>0.35820895522388058</v>
      </c>
      <c r="K48" s="3">
        <f t="shared" si="4"/>
        <v>0.32835820895522388</v>
      </c>
      <c r="L48">
        <v>2</v>
      </c>
      <c r="P48" s="6"/>
    </row>
    <row r="49" spans="1:16" x14ac:dyDescent="0.2">
      <c r="A49" s="2">
        <v>42856</v>
      </c>
      <c r="B49">
        <v>34</v>
      </c>
      <c r="C49">
        <v>0</v>
      </c>
      <c r="D49">
        <v>1</v>
      </c>
      <c r="E49">
        <f t="shared" si="0"/>
        <v>33</v>
      </c>
      <c r="F49" s="5">
        <f t="shared" si="1"/>
        <v>-1</v>
      </c>
      <c r="G49" s="3">
        <f t="shared" si="2"/>
        <v>2.9850746268656716E-2</v>
      </c>
      <c r="H49" s="3">
        <f>(D45+D46+D47+D48+D49)/(($B$45+E49)/2)</f>
        <v>0.15151515151515152</v>
      </c>
      <c r="I49" s="3">
        <f>(D39+D40+D41+D42+D43+D44+D45+D46+D47+D48+D49)/(($B$39+E49)/2)</f>
        <v>0.33333333333333331</v>
      </c>
      <c r="J49" s="3">
        <f t="shared" si="5"/>
        <v>0.36363636363636365</v>
      </c>
      <c r="K49" s="3">
        <f t="shared" si="4"/>
        <v>0.36363636363636365</v>
      </c>
      <c r="L49">
        <v>1</v>
      </c>
      <c r="P49" s="6"/>
    </row>
    <row r="50" spans="1:16" x14ac:dyDescent="0.2">
      <c r="A50" s="2">
        <v>42887</v>
      </c>
      <c r="B50">
        <v>33</v>
      </c>
      <c r="C50">
        <v>0</v>
      </c>
      <c r="D50">
        <v>1</v>
      </c>
      <c r="E50">
        <f t="shared" si="0"/>
        <v>32</v>
      </c>
      <c r="F50" s="5">
        <f t="shared" si="1"/>
        <v>-1</v>
      </c>
      <c r="G50" s="3">
        <f t="shared" si="2"/>
        <v>3.0769230769230771E-2</v>
      </c>
      <c r="H50" s="3">
        <f>(D45+D46+D47+D48+D49+D50)/(($B$45+E50)/2)</f>
        <v>0.18461538461538463</v>
      </c>
      <c r="I50" s="3">
        <f>(D39+D40+D41+D42+D43+D44+D45+D46+D47+D48+D49+D50)/(($B$39+E50)/2)</f>
        <v>0.36923076923076925</v>
      </c>
      <c r="J50" s="3">
        <f t="shared" si="5"/>
        <v>0.36923076923076925</v>
      </c>
      <c r="K50" s="3">
        <f t="shared" si="4"/>
        <v>0.36923076923076925</v>
      </c>
      <c r="L50">
        <v>1</v>
      </c>
      <c r="P50" s="6"/>
    </row>
    <row r="51" spans="1:16" x14ac:dyDescent="0.2">
      <c r="A51" s="2">
        <v>42917</v>
      </c>
      <c r="B51">
        <v>32</v>
      </c>
      <c r="C51">
        <v>1</v>
      </c>
      <c r="D51">
        <v>0</v>
      </c>
      <c r="E51">
        <f t="shared" si="0"/>
        <v>33</v>
      </c>
      <c r="F51" s="5">
        <f t="shared" si="1"/>
        <v>1</v>
      </c>
      <c r="G51" s="3">
        <f t="shared" si="2"/>
        <v>0</v>
      </c>
      <c r="H51" s="3">
        <f>(D45+D46+D47+D48+D49+D50+D51)/(($B$45+E51)/2)</f>
        <v>0.18181818181818182</v>
      </c>
      <c r="I51" s="3">
        <f>D51/(($B$51+E51)/2)</f>
        <v>0</v>
      </c>
      <c r="J51" s="3">
        <f t="shared" si="5"/>
        <v>0.27272727272727271</v>
      </c>
      <c r="K51" s="3">
        <f t="shared" si="4"/>
        <v>0.27272727272727271</v>
      </c>
      <c r="L51">
        <v>0</v>
      </c>
    </row>
    <row r="52" spans="1:16" x14ac:dyDescent="0.2">
      <c r="A52" s="2">
        <v>42948</v>
      </c>
      <c r="B52">
        <v>33</v>
      </c>
      <c r="C52">
        <v>0</v>
      </c>
      <c r="D52">
        <v>0</v>
      </c>
      <c r="E52">
        <f t="shared" si="0"/>
        <v>33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0.18181818181818182</v>
      </c>
      <c r="I52" s="3">
        <f>(D51+D52)/(($B$51+E52)/2)</f>
        <v>0</v>
      </c>
      <c r="J52" s="3">
        <f t="shared" si="5"/>
        <v>0.24615384615384617</v>
      </c>
      <c r="K52" s="3">
        <f t="shared" si="4"/>
        <v>0.24615384615384617</v>
      </c>
      <c r="L52">
        <v>0</v>
      </c>
    </row>
    <row r="53" spans="1:16" x14ac:dyDescent="0.2">
      <c r="A53" s="2">
        <v>42979</v>
      </c>
      <c r="B53">
        <v>33</v>
      </c>
      <c r="C53">
        <v>0</v>
      </c>
      <c r="D53">
        <v>0</v>
      </c>
      <c r="E53">
        <f t="shared" si="0"/>
        <v>33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0.18181818181818182</v>
      </c>
      <c r="I53" s="3">
        <f>(D51+D52+D53)/(($B$51+E53)/2)</f>
        <v>0</v>
      </c>
      <c r="J53" s="3">
        <f t="shared" si="5"/>
        <v>0.23880597014925373</v>
      </c>
      <c r="K53" s="3">
        <f t="shared" si="4"/>
        <v>0.23880597014925373</v>
      </c>
      <c r="L53">
        <v>0</v>
      </c>
    </row>
    <row r="54" spans="1:16" x14ac:dyDescent="0.2">
      <c r="A54" s="2">
        <v>43009</v>
      </c>
      <c r="B54">
        <v>33</v>
      </c>
      <c r="C54">
        <v>0</v>
      </c>
      <c r="D54">
        <v>1</v>
      </c>
      <c r="E54">
        <f t="shared" si="0"/>
        <v>32</v>
      </c>
      <c r="F54" s="5">
        <f t="shared" si="1"/>
        <v>-1</v>
      </c>
      <c r="G54" s="3">
        <f t="shared" si="2"/>
        <v>3.0769230769230771E-2</v>
      </c>
      <c r="H54" s="3">
        <f>(D45+D46+D47+D48+D49+D50+D51+D52+D53+D54)/(($B$45+E54)/2)</f>
        <v>0.2153846153846154</v>
      </c>
      <c r="I54" s="3">
        <f>(D51+D52+D53+D54)/(($B$51+E54)/2)</f>
        <v>3.125E-2</v>
      </c>
      <c r="J54" s="3">
        <f t="shared" si="5"/>
        <v>0.27272727272727271</v>
      </c>
      <c r="K54" s="3">
        <f t="shared" si="4"/>
        <v>0.27272727272727271</v>
      </c>
      <c r="L54">
        <v>1</v>
      </c>
      <c r="P54" s="6"/>
    </row>
    <row r="55" spans="1:16" x14ac:dyDescent="0.2">
      <c r="A55" s="2">
        <v>43040</v>
      </c>
      <c r="B55">
        <v>32</v>
      </c>
      <c r="C55">
        <v>1</v>
      </c>
      <c r="D55">
        <v>0</v>
      </c>
      <c r="E55">
        <f t="shared" si="0"/>
        <v>33</v>
      </c>
      <c r="F55" s="5">
        <f t="shared" si="1"/>
        <v>1</v>
      </c>
      <c r="G55" s="3">
        <f t="shared" si="2"/>
        <v>0</v>
      </c>
      <c r="H55" s="3">
        <f>(D45+D46+D47+D48+D49+D50+D51+D52+D53+D54+D55)/(($B$45+E55)/2)</f>
        <v>0.21212121212121213</v>
      </c>
      <c r="I55" s="3">
        <f>(D51+D52+D53+D54+D55)/(($B$51+E55)/2)</f>
        <v>3.0769230769230771E-2</v>
      </c>
      <c r="J55" s="3">
        <f t="shared" si="5"/>
        <v>0.26865671641791045</v>
      </c>
      <c r="K55" s="3">
        <f t="shared" si="4"/>
        <v>0.26865671641791045</v>
      </c>
      <c r="L55">
        <v>0</v>
      </c>
    </row>
    <row r="56" spans="1:16" x14ac:dyDescent="0.2">
      <c r="A56" s="2">
        <v>43070</v>
      </c>
      <c r="B56">
        <v>33</v>
      </c>
      <c r="C56">
        <v>0</v>
      </c>
      <c r="D56">
        <v>1</v>
      </c>
      <c r="E56">
        <f t="shared" si="0"/>
        <v>32</v>
      </c>
      <c r="F56" s="5">
        <f t="shared" si="1"/>
        <v>-1</v>
      </c>
      <c r="G56" s="3">
        <f t="shared" si="2"/>
        <v>3.0769230769230771E-2</v>
      </c>
      <c r="H56" s="3">
        <f>(D45+D46+D47+D48+D49+D50+D51+D52+D53+D54+D55+D56)/(($B$45+E56)/2)</f>
        <v>0.24615384615384617</v>
      </c>
      <c r="I56" s="3">
        <f>(D51+D52+D53+D54+D55+D56)/(($B$51+E56)/2)</f>
        <v>6.25E-2</v>
      </c>
      <c r="J56" s="3">
        <f t="shared" si="5"/>
        <v>0.24615384615384617</v>
      </c>
      <c r="K56" s="3">
        <f t="shared" si="4"/>
        <v>0.24615384615384617</v>
      </c>
      <c r="L56">
        <v>1</v>
      </c>
      <c r="P56" s="6"/>
    </row>
    <row r="57" spans="1:16" x14ac:dyDescent="0.2">
      <c r="A57" s="2">
        <v>43101</v>
      </c>
      <c r="B57">
        <v>32</v>
      </c>
      <c r="C57">
        <v>1</v>
      </c>
      <c r="D57">
        <v>1</v>
      </c>
      <c r="E57">
        <f t="shared" si="0"/>
        <v>32</v>
      </c>
      <c r="F57" s="5">
        <f t="shared" si="1"/>
        <v>0</v>
      </c>
      <c r="G57" s="3">
        <f t="shared" si="2"/>
        <v>3.125E-2</v>
      </c>
      <c r="H57" s="3">
        <f>(D57)/(($B$57+E57)/2)</f>
        <v>3.125E-2</v>
      </c>
      <c r="I57" s="3">
        <f>(D51+D52+D53+D54+D55+D56+D57)/(($B$51+E57)/2)</f>
        <v>9.375E-2</v>
      </c>
      <c r="J57" s="3">
        <f t="shared" si="5"/>
        <v>0.27272727272727271</v>
      </c>
      <c r="K57" s="3">
        <f t="shared" si="4"/>
        <v>0.27272727272727271</v>
      </c>
      <c r="L57">
        <v>1</v>
      </c>
      <c r="P57" s="6"/>
    </row>
    <row r="58" spans="1:16" x14ac:dyDescent="0.2">
      <c r="A58" s="2">
        <v>43132</v>
      </c>
      <c r="B58">
        <v>32</v>
      </c>
      <c r="C58">
        <v>6</v>
      </c>
      <c r="D58">
        <v>4</v>
      </c>
      <c r="E58">
        <f t="shared" si="0"/>
        <v>34</v>
      </c>
      <c r="F58" s="5">
        <f t="shared" si="1"/>
        <v>2</v>
      </c>
      <c r="G58" s="3">
        <f t="shared" si="2"/>
        <v>0.12121212121212122</v>
      </c>
      <c r="H58" s="3">
        <f>(D57+D58)/(($B$57+E58)/2)</f>
        <v>0.15151515151515152</v>
      </c>
      <c r="I58" s="3">
        <f>(D51+D52+D53+D54+D55+D56+D57+D58)/(($B$51+E58)/2)</f>
        <v>0.21212121212121213</v>
      </c>
      <c r="J58" s="3">
        <f t="shared" si="5"/>
        <v>0.3188405797101449</v>
      </c>
      <c r="K58" s="3">
        <f t="shared" si="4"/>
        <v>0.3188405797101449</v>
      </c>
      <c r="L58">
        <v>4</v>
      </c>
      <c r="P58" s="6"/>
    </row>
    <row r="59" spans="1:16" x14ac:dyDescent="0.2">
      <c r="A59" s="2">
        <v>43160</v>
      </c>
      <c r="B59">
        <v>34</v>
      </c>
      <c r="C59">
        <v>16</v>
      </c>
      <c r="D59">
        <v>2</v>
      </c>
      <c r="E59">
        <f t="shared" si="0"/>
        <v>48</v>
      </c>
      <c r="F59" s="5">
        <f t="shared" si="1"/>
        <v>14</v>
      </c>
      <c r="G59" s="3">
        <f t="shared" si="2"/>
        <v>4.878048780487805E-2</v>
      </c>
      <c r="H59" s="3">
        <f>(D57+D58+D59)/(($B$57+E59)/2)</f>
        <v>0.17499999999999999</v>
      </c>
      <c r="I59" s="3">
        <f>(D51+D52+D53+D54+D55+D56+D57+D58+D59)/(($B$51+E59)/2)</f>
        <v>0.22500000000000001</v>
      </c>
      <c r="J59" s="3">
        <f t="shared" si="5"/>
        <v>0.31325301204819278</v>
      </c>
      <c r="K59" s="3">
        <f t="shared" si="4"/>
        <v>0.31325301204819278</v>
      </c>
      <c r="L59">
        <v>2</v>
      </c>
      <c r="P59" s="6"/>
    </row>
    <row r="60" spans="1:16" x14ac:dyDescent="0.2">
      <c r="A60" s="2">
        <v>43191</v>
      </c>
      <c r="B60">
        <v>48</v>
      </c>
      <c r="C60">
        <v>3</v>
      </c>
      <c r="D60">
        <v>2</v>
      </c>
      <c r="E60">
        <f t="shared" si="0"/>
        <v>49</v>
      </c>
      <c r="F60" s="5">
        <f t="shared" si="1"/>
        <v>1</v>
      </c>
      <c r="G60" s="3">
        <f t="shared" si="2"/>
        <v>4.1237113402061855E-2</v>
      </c>
      <c r="H60" s="3">
        <f>(D57+D58+D59+D60)/(($B$57+E60)/2)</f>
        <v>0.22222222222222221</v>
      </c>
      <c r="I60" s="3">
        <f>(D51+D52+D53+D54+D55+D56+D57+D58+D59+D60)/(($B$51+E60)/2)</f>
        <v>0.27160493827160492</v>
      </c>
      <c r="J60" s="3">
        <f t="shared" si="5"/>
        <v>0.31325301204819278</v>
      </c>
      <c r="K60" s="3">
        <f t="shared" si="4"/>
        <v>0.31325301204819278</v>
      </c>
      <c r="L60">
        <v>2</v>
      </c>
      <c r="P60" s="6"/>
    </row>
    <row r="61" spans="1:16" x14ac:dyDescent="0.2">
      <c r="A61" s="2">
        <v>43221</v>
      </c>
      <c r="B61">
        <v>49</v>
      </c>
      <c r="C61">
        <v>0</v>
      </c>
      <c r="D61">
        <v>2</v>
      </c>
      <c r="E61">
        <f t="shared" si="0"/>
        <v>47</v>
      </c>
      <c r="F61" s="5">
        <f t="shared" si="1"/>
        <v>-2</v>
      </c>
      <c r="G61" s="3">
        <f t="shared" si="2"/>
        <v>4.1666666666666664E-2</v>
      </c>
      <c r="H61" s="3">
        <f>(D57+D58+D59+D60+D61)/(($B$57+E61)/2)</f>
        <v>0.27848101265822783</v>
      </c>
      <c r="I61" s="3">
        <f>(D51+D52+D53+D54+D55+D56+D57+D58+D59+D60+D61)/(($B$51+E61)/2)</f>
        <v>0.32911392405063289</v>
      </c>
      <c r="J61" s="3">
        <f t="shared" si="5"/>
        <v>0.35</v>
      </c>
      <c r="K61" s="3">
        <f t="shared" si="4"/>
        <v>0.32500000000000001</v>
      </c>
      <c r="L61">
        <v>1</v>
      </c>
      <c r="M61">
        <v>1</v>
      </c>
      <c r="P61" s="6"/>
    </row>
    <row r="62" spans="1:16" x14ac:dyDescent="0.2">
      <c r="A62" s="2">
        <v>43252</v>
      </c>
      <c r="B62">
        <v>47</v>
      </c>
      <c r="C62">
        <v>2</v>
      </c>
      <c r="D62">
        <v>2</v>
      </c>
      <c r="E62">
        <f t="shared" si="0"/>
        <v>47</v>
      </c>
      <c r="F62" s="5">
        <f t="shared" si="1"/>
        <v>0</v>
      </c>
      <c r="G62" s="3">
        <f t="shared" si="2"/>
        <v>4.2553191489361701E-2</v>
      </c>
      <c r="H62" s="3">
        <f>(D57+D58+D59+D60+D61+D62)/(($B$57+E62)/2)</f>
        <v>0.32911392405063289</v>
      </c>
      <c r="I62" s="3">
        <f>(D51+D52+D53+D54+D55+D56+D57+D58+D59+D60+D61+D62)/(($B$51+E62)/2)</f>
        <v>0.379746835443038</v>
      </c>
      <c r="J62" s="3">
        <f t="shared" si="5"/>
        <v>0.379746835443038</v>
      </c>
      <c r="K62" s="3">
        <f t="shared" si="4"/>
        <v>0.32911392405063289</v>
      </c>
      <c r="L62">
        <v>1</v>
      </c>
      <c r="M62">
        <v>1</v>
      </c>
      <c r="P62" s="6"/>
    </row>
    <row r="63" spans="1:16" x14ac:dyDescent="0.2">
      <c r="A63" s="2">
        <v>43282</v>
      </c>
      <c r="B63">
        <v>47</v>
      </c>
      <c r="C63">
        <v>4</v>
      </c>
      <c r="D63">
        <v>4</v>
      </c>
      <c r="E63">
        <f t="shared" si="0"/>
        <v>47</v>
      </c>
      <c r="F63" s="5">
        <f t="shared" si="1"/>
        <v>0</v>
      </c>
      <c r="G63" s="3">
        <f t="shared" si="2"/>
        <v>8.5106382978723402E-2</v>
      </c>
      <c r="H63" s="3">
        <f>(D57+D58+D59+D60+D61+D62+D63)/(($B$57+E63)/2)</f>
        <v>0.43037974683544306</v>
      </c>
      <c r="I63" s="3">
        <f>(D63)/(($B$63+E63)/2)</f>
        <v>8.5106382978723402E-2</v>
      </c>
      <c r="J63" s="3">
        <f t="shared" si="5"/>
        <v>0.47499999999999998</v>
      </c>
      <c r="K63" s="3">
        <f t="shared" si="4"/>
        <v>0.42499999999999999</v>
      </c>
      <c r="L63">
        <v>4</v>
      </c>
      <c r="P63" s="6"/>
    </row>
    <row r="64" spans="1:16" x14ac:dyDescent="0.2">
      <c r="A64" s="2">
        <v>43313</v>
      </c>
      <c r="B64">
        <v>47</v>
      </c>
      <c r="C64">
        <v>4</v>
      </c>
      <c r="D64">
        <v>4</v>
      </c>
      <c r="E64">
        <f t="shared" si="0"/>
        <v>47</v>
      </c>
      <c r="F64" s="5">
        <f t="shared" si="1"/>
        <v>0</v>
      </c>
      <c r="G64" s="3">
        <f t="shared" si="2"/>
        <v>8.5106382978723402E-2</v>
      </c>
      <c r="H64" s="3">
        <f>(D57+D58+D59+D60+D61+D62+D63+D64)/(($B$57+E64)/2)</f>
        <v>0.53164556962025311</v>
      </c>
      <c r="I64" s="3">
        <f>(D63+D64)/(($B$63+E64)/2)</f>
        <v>0.1702127659574468</v>
      </c>
      <c r="J64" s="3">
        <f t="shared" si="5"/>
        <v>0.57499999999999996</v>
      </c>
      <c r="K64" s="3">
        <f t="shared" si="4"/>
        <v>0.52500000000000002</v>
      </c>
      <c r="L64">
        <v>4</v>
      </c>
      <c r="P64" s="6"/>
    </row>
    <row r="65" spans="1:16" x14ac:dyDescent="0.2">
      <c r="A65" s="2">
        <v>43344</v>
      </c>
      <c r="B65">
        <v>47</v>
      </c>
      <c r="C65">
        <v>4</v>
      </c>
      <c r="D65">
        <v>5</v>
      </c>
      <c r="E65">
        <f t="shared" si="0"/>
        <v>46</v>
      </c>
      <c r="F65" s="5">
        <f t="shared" si="1"/>
        <v>-1</v>
      </c>
      <c r="G65" s="3">
        <f t="shared" si="2"/>
        <v>0.10752688172043011</v>
      </c>
      <c r="H65" s="3">
        <f>(D57+D58+D59+D60+D61+D62+D63+D64+D65)/(($B$57+E65)/2)</f>
        <v>0.66666666666666663</v>
      </c>
      <c r="I65" s="3">
        <f>(D63+D64+D65)/(($B$63+E65)/2)</f>
        <v>0.27956989247311825</v>
      </c>
      <c r="J65" s="3">
        <f t="shared" si="5"/>
        <v>0.70886075949367089</v>
      </c>
      <c r="K65" s="3">
        <f t="shared" si="4"/>
        <v>0.63291139240506333</v>
      </c>
      <c r="L65">
        <v>4</v>
      </c>
      <c r="M65">
        <v>1</v>
      </c>
      <c r="P65" s="6"/>
    </row>
    <row r="66" spans="1:16" x14ac:dyDescent="0.2">
      <c r="A66" s="2">
        <v>43374</v>
      </c>
      <c r="B66">
        <v>46</v>
      </c>
      <c r="C66">
        <v>3</v>
      </c>
      <c r="D66">
        <v>1</v>
      </c>
      <c r="E66">
        <f t="shared" si="0"/>
        <v>48</v>
      </c>
      <c r="F66" s="5">
        <f t="shared" si="1"/>
        <v>2</v>
      </c>
      <c r="G66" s="3">
        <f t="shared" si="2"/>
        <v>2.1276595744680851E-2</v>
      </c>
      <c r="H66" s="3">
        <f>(D57+D58+D59+D60+D61+D62+D63+D64+D65+D66)/(($B$57+E66)/2)</f>
        <v>0.67500000000000004</v>
      </c>
      <c r="I66" s="3">
        <f>(D63+D64+D65+D66)/(($B$63+E66)/2)</f>
        <v>0.29473684210526313</v>
      </c>
      <c r="J66" s="3">
        <f t="shared" si="5"/>
        <v>0.7</v>
      </c>
      <c r="K66" s="3">
        <f t="shared" si="4"/>
        <v>0.625</v>
      </c>
      <c r="L66">
        <v>1</v>
      </c>
      <c r="P66" s="6"/>
    </row>
    <row r="67" spans="1:16" x14ac:dyDescent="0.2">
      <c r="A67" s="2">
        <v>43405</v>
      </c>
      <c r="B67">
        <v>48</v>
      </c>
      <c r="C67">
        <v>2</v>
      </c>
      <c r="D67">
        <v>3</v>
      </c>
      <c r="E67">
        <f t="shared" ref="E67:E86" si="6">B67+C67-D67</f>
        <v>47</v>
      </c>
      <c r="F67" s="5">
        <f t="shared" ref="F67:F86" si="7">C67-D67</f>
        <v>-1</v>
      </c>
      <c r="G67" s="3">
        <f t="shared" ref="G67:G86" si="8">D67/((B67+E67)/2)</f>
        <v>6.3157894736842107E-2</v>
      </c>
      <c r="H67" s="3">
        <f>(D57+D58+D59+D60+D61+D62+D63+D64+D65+D66+D67)/(($B$57+E67)/2)</f>
        <v>0.759493670886076</v>
      </c>
      <c r="I67" s="3">
        <f>(D63+D64+D65+D66+D67)/(($B$63+E67)/2)</f>
        <v>0.36170212765957449</v>
      </c>
      <c r="J67" s="3">
        <f t="shared" si="5"/>
        <v>0.77500000000000002</v>
      </c>
      <c r="K67" s="3">
        <f t="shared" si="4"/>
        <v>0.7</v>
      </c>
      <c r="L67">
        <v>3</v>
      </c>
      <c r="P67" s="6"/>
    </row>
    <row r="68" spans="1:16" x14ac:dyDescent="0.2">
      <c r="A68" s="2">
        <v>43435</v>
      </c>
      <c r="B68">
        <v>47</v>
      </c>
      <c r="C68">
        <v>1</v>
      </c>
      <c r="D68">
        <v>2</v>
      </c>
      <c r="E68">
        <f t="shared" si="6"/>
        <v>46</v>
      </c>
      <c r="F68" s="5">
        <f t="shared" si="7"/>
        <v>-1</v>
      </c>
      <c r="G68" s="3">
        <f t="shared" si="8"/>
        <v>4.3010752688172046E-2</v>
      </c>
      <c r="H68" s="3">
        <f>(D57+D58+D59+D60+D61+D62+D63+D64+D65+D66+D67+D68)/(($B$57+E68)/2)</f>
        <v>0.82051282051282048</v>
      </c>
      <c r="I68" s="3">
        <f>(D63+D64+D65+D66+D67+D68)/(($B$63+E68)/2)</f>
        <v>0.40860215053763443</v>
      </c>
      <c r="J68" s="3">
        <f t="shared" si="5"/>
        <v>0.82051282051282048</v>
      </c>
      <c r="K68" s="3">
        <f t="shared" si="4"/>
        <v>0.74358974358974361</v>
      </c>
      <c r="L68">
        <v>2</v>
      </c>
      <c r="P68" s="6"/>
    </row>
    <row r="69" spans="1:16" x14ac:dyDescent="0.2">
      <c r="A69" s="2">
        <v>43466</v>
      </c>
      <c r="B69">
        <v>46</v>
      </c>
      <c r="C69">
        <v>7</v>
      </c>
      <c r="D69">
        <v>3</v>
      </c>
      <c r="E69">
        <f t="shared" si="6"/>
        <v>50</v>
      </c>
      <c r="F69" s="5">
        <f t="shared" si="7"/>
        <v>4</v>
      </c>
      <c r="G69" s="3">
        <f t="shared" si="8"/>
        <v>6.25E-2</v>
      </c>
      <c r="H69" s="3">
        <f>(D69)/(($B$69+E69)/2)</f>
        <v>6.25E-2</v>
      </c>
      <c r="I69" s="3">
        <f>(D63+D64+D65+D66+D67+D68+D69)/(($B$63+E69)/2)</f>
        <v>0.45360824742268041</v>
      </c>
      <c r="J69" s="3">
        <f t="shared" si="5"/>
        <v>0.82926829268292679</v>
      </c>
      <c r="K69" s="3">
        <f t="shared" si="4"/>
        <v>0.73170731707317072</v>
      </c>
      <c r="L69">
        <v>2</v>
      </c>
      <c r="M69">
        <v>1</v>
      </c>
      <c r="P69" s="6"/>
    </row>
    <row r="70" spans="1:16" x14ac:dyDescent="0.2">
      <c r="A70" s="2">
        <v>43497</v>
      </c>
      <c r="B70">
        <v>50</v>
      </c>
      <c r="C70">
        <v>1</v>
      </c>
      <c r="D70">
        <v>2</v>
      </c>
      <c r="E70">
        <f t="shared" si="6"/>
        <v>49</v>
      </c>
      <c r="F70" s="5">
        <f t="shared" si="7"/>
        <v>-1</v>
      </c>
      <c r="G70" s="3">
        <f t="shared" si="8"/>
        <v>4.0404040404040407E-2</v>
      </c>
      <c r="H70" s="3">
        <f>(D69+D70)/(($B$69+E70)/2)</f>
        <v>0.10526315789473684</v>
      </c>
      <c r="I70" s="3">
        <f>(D63+D64+D65+D66+D67+D68+D69+D70)/(($B$63+E70)/2)</f>
        <v>0.5</v>
      </c>
      <c r="J70" s="3">
        <f t="shared" si="5"/>
        <v>0.77108433734939763</v>
      </c>
      <c r="K70" s="3">
        <f t="shared" si="4"/>
        <v>0.6506024096385542</v>
      </c>
      <c r="L70">
        <v>1</v>
      </c>
      <c r="M70">
        <v>1</v>
      </c>
      <c r="P70" s="6"/>
    </row>
    <row r="71" spans="1:16" x14ac:dyDescent="0.2">
      <c r="A71" s="2">
        <v>43525</v>
      </c>
      <c r="B71">
        <v>49</v>
      </c>
      <c r="C71">
        <v>4</v>
      </c>
      <c r="D71">
        <v>4</v>
      </c>
      <c r="E71">
        <f t="shared" si="6"/>
        <v>49</v>
      </c>
      <c r="F71" s="5">
        <f t="shared" si="7"/>
        <v>0</v>
      </c>
      <c r="G71" s="3">
        <f t="shared" si="8"/>
        <v>8.1632653061224483E-2</v>
      </c>
      <c r="H71" s="3">
        <f>(D69+D70+D71)/(($B$69+E71)/2)</f>
        <v>0.18947368421052632</v>
      </c>
      <c r="I71" s="3">
        <f>(D63+D64+D65+D66+D67+D68+D69+D70+D71)/(($B$63+E71)/2)</f>
        <v>0.58333333333333337</v>
      </c>
      <c r="J71" s="3">
        <f t="shared" si="5"/>
        <v>0.7010309278350515</v>
      </c>
      <c r="K71" s="3">
        <f t="shared" si="4"/>
        <v>0.59793814432989689</v>
      </c>
      <c r="L71">
        <v>4</v>
      </c>
      <c r="P71" s="6"/>
    </row>
    <row r="72" spans="1:16" x14ac:dyDescent="0.2">
      <c r="A72" s="2">
        <v>43556</v>
      </c>
      <c r="B72">
        <v>49</v>
      </c>
      <c r="C72">
        <v>8</v>
      </c>
      <c r="D72">
        <v>3</v>
      </c>
      <c r="E72">
        <f t="shared" si="6"/>
        <v>54</v>
      </c>
      <c r="F72" s="5">
        <f t="shared" si="7"/>
        <v>5</v>
      </c>
      <c r="G72" s="3">
        <f t="shared" si="8"/>
        <v>5.8252427184466021E-2</v>
      </c>
      <c r="H72" s="3">
        <f>(D69+D70+D71+D72)/(($B$69+E72)/2)</f>
        <v>0.24</v>
      </c>
      <c r="I72" s="3">
        <f>(D63+D64+D65+D66+D67+D68+D69+D70+D71+D72)/(($B$63+E72)/2)</f>
        <v>0.61386138613861385</v>
      </c>
      <c r="J72" s="3">
        <f t="shared" si="5"/>
        <v>0.67961165048543692</v>
      </c>
      <c r="K72" s="3">
        <f t="shared" si="4"/>
        <v>0.58252427184466016</v>
      </c>
      <c r="L72">
        <v>3</v>
      </c>
      <c r="P72" s="6"/>
    </row>
    <row r="73" spans="1:16" x14ac:dyDescent="0.2">
      <c r="A73" s="2">
        <v>43586</v>
      </c>
      <c r="B73">
        <v>54</v>
      </c>
      <c r="C73">
        <v>0</v>
      </c>
      <c r="D73">
        <v>3</v>
      </c>
      <c r="E73">
        <f t="shared" si="6"/>
        <v>51</v>
      </c>
      <c r="F73" s="5">
        <f t="shared" si="7"/>
        <v>-3</v>
      </c>
      <c r="G73" s="3">
        <f t="shared" si="8"/>
        <v>5.7142857142857141E-2</v>
      </c>
      <c r="H73" s="3">
        <f>(D69+D70+D71+D72+D73)/(($B$69+E73)/2)</f>
        <v>0.30927835051546393</v>
      </c>
      <c r="I73" s="3">
        <f>(D63+D64+D65+D66+D67+D68+D69+D70+D71+D72+D73)/(($B$63+E73)/2)</f>
        <v>0.69387755102040816</v>
      </c>
      <c r="J73" s="3">
        <f t="shared" si="5"/>
        <v>0.73469387755102045</v>
      </c>
      <c r="K73" s="3">
        <f t="shared" si="4"/>
        <v>0.63265306122448983</v>
      </c>
      <c r="L73">
        <v>2</v>
      </c>
      <c r="M73">
        <v>1</v>
      </c>
      <c r="P73" s="6"/>
    </row>
    <row r="74" spans="1:16" x14ac:dyDescent="0.2">
      <c r="A74" s="2">
        <v>43617</v>
      </c>
      <c r="B74">
        <v>51</v>
      </c>
      <c r="C74">
        <v>1</v>
      </c>
      <c r="D74">
        <v>6</v>
      </c>
      <c r="E74">
        <f t="shared" si="6"/>
        <v>46</v>
      </c>
      <c r="F74" s="5">
        <f t="shared" si="7"/>
        <v>-5</v>
      </c>
      <c r="G74" s="3">
        <f t="shared" si="8"/>
        <v>0.12371134020618557</v>
      </c>
      <c r="H74" s="3">
        <f>(D69+D70+D71+D72+D73+D74)/(($B$69+E74)/2)</f>
        <v>0.45652173913043476</v>
      </c>
      <c r="I74" s="3">
        <f>(D63+D64+D65+D66+D67+D68+D69+D70+D71+D72+D73+D74)/(($B$63+E74)/2)</f>
        <v>0.86021505376344087</v>
      </c>
      <c r="J74" s="3">
        <f t="shared" si="5"/>
        <v>0.86021505376344087</v>
      </c>
      <c r="K74" s="3">
        <f t="shared" si="4"/>
        <v>0.73118279569892475</v>
      </c>
      <c r="L74">
        <v>4</v>
      </c>
      <c r="M74">
        <v>2</v>
      </c>
    </row>
    <row r="75" spans="1:16" x14ac:dyDescent="0.2">
      <c r="A75" s="2">
        <v>43647</v>
      </c>
      <c r="B75">
        <v>46</v>
      </c>
      <c r="C75">
        <v>6</v>
      </c>
      <c r="D75">
        <v>5</v>
      </c>
      <c r="E75">
        <f t="shared" si="6"/>
        <v>47</v>
      </c>
      <c r="F75" s="5">
        <f t="shared" si="7"/>
        <v>1</v>
      </c>
      <c r="G75" s="3">
        <f t="shared" si="8"/>
        <v>0.10752688172043011</v>
      </c>
      <c r="H75" s="3">
        <f>(D69+D70+D71+D72+D73+D74+D75)/(($B$69+E75)/2)</f>
        <v>0.55913978494623651</v>
      </c>
      <c r="I75" s="3">
        <f>(D75)/(($B$75+E75)/2)</f>
        <v>0.10752688172043011</v>
      </c>
      <c r="J75" s="3">
        <f t="shared" si="5"/>
        <v>0.87234042553191493</v>
      </c>
      <c r="K75" s="3">
        <f t="shared" si="4"/>
        <v>0.74468085106382975</v>
      </c>
      <c r="L75">
        <v>5</v>
      </c>
      <c r="P75" s="6"/>
    </row>
    <row r="76" spans="1:16" x14ac:dyDescent="0.2">
      <c r="A76" s="2">
        <v>43678</v>
      </c>
      <c r="B76">
        <v>47</v>
      </c>
      <c r="C76">
        <v>2</v>
      </c>
      <c r="D76">
        <v>1</v>
      </c>
      <c r="E76">
        <f t="shared" si="6"/>
        <v>48</v>
      </c>
      <c r="F76" s="5">
        <f t="shared" si="7"/>
        <v>1</v>
      </c>
      <c r="G76" s="3">
        <f t="shared" si="8"/>
        <v>2.1052631578947368E-2</v>
      </c>
      <c r="H76" s="3">
        <f>(D69+D70+D71+D72+D73+D74+D75+D76)/(($B$69+E76)/2)</f>
        <v>0.57446808510638303</v>
      </c>
      <c r="I76" s="3">
        <f>(D75+D76)/(($B$75+E76)/2)</f>
        <v>0.1276595744680851</v>
      </c>
      <c r="J76" s="3">
        <f t="shared" si="5"/>
        <v>0.8</v>
      </c>
      <c r="K76" s="3">
        <f t="shared" si="4"/>
        <v>0.67368421052631577</v>
      </c>
      <c r="L76">
        <v>1</v>
      </c>
      <c r="P76" s="6"/>
    </row>
    <row r="77" spans="1:16" x14ac:dyDescent="0.2">
      <c r="A77" s="2">
        <v>43709</v>
      </c>
      <c r="B77">
        <v>48</v>
      </c>
      <c r="C77">
        <v>2</v>
      </c>
      <c r="D77">
        <v>4</v>
      </c>
      <c r="E77">
        <f t="shared" si="6"/>
        <v>46</v>
      </c>
      <c r="F77" s="5">
        <f t="shared" si="7"/>
        <v>-2</v>
      </c>
      <c r="G77" s="3">
        <f t="shared" si="8"/>
        <v>8.5106382978723402E-2</v>
      </c>
      <c r="H77" s="3">
        <f>(D69+D70+D71+D72+D73+D74+D75+D76+D77)/(($B$69+E77)/2)</f>
        <v>0.67391304347826086</v>
      </c>
      <c r="I77" s="3">
        <f>(D75+D76+D77)/(($B$75+E77)/2)</f>
        <v>0.21739130434782608</v>
      </c>
      <c r="J77" s="3">
        <f t="shared" si="5"/>
        <v>0.80434782608695654</v>
      </c>
      <c r="K77" s="3">
        <f t="shared" si="4"/>
        <v>0.69565217391304346</v>
      </c>
      <c r="L77">
        <v>4</v>
      </c>
      <c r="P77" s="6"/>
    </row>
    <row r="78" spans="1:16" x14ac:dyDescent="0.2">
      <c r="A78" s="2">
        <v>43739</v>
      </c>
      <c r="B78">
        <v>46</v>
      </c>
      <c r="C78">
        <v>8</v>
      </c>
      <c r="D78">
        <v>2</v>
      </c>
      <c r="E78">
        <f t="shared" si="6"/>
        <v>52</v>
      </c>
      <c r="F78" s="5">
        <f t="shared" si="7"/>
        <v>6</v>
      </c>
      <c r="G78" s="3">
        <f t="shared" si="8"/>
        <v>4.0816326530612242E-2</v>
      </c>
      <c r="H78" s="3">
        <f>(D69+D70+D71+D72+D73+D74+D75+D76+D77+D78)/(($B$69+E78)/2)</f>
        <v>0.67346938775510201</v>
      </c>
      <c r="I78" s="3">
        <f>(D75+D76+D77+D78)/(($B$75+E78)/2)</f>
        <v>0.24489795918367346</v>
      </c>
      <c r="J78" s="3">
        <f t="shared" si="5"/>
        <v>0.76</v>
      </c>
      <c r="K78" s="3">
        <f t="shared" ref="K78:K89" si="9">((L67-O67)+(L68-O68)+(L69-O69)+(L70-O70)+(L71-O71)+(L72-O72)+(L73-O73)+(L74-O74)+(L75-O75)+(L76-O76)+(L77-O77)+(L78-O78))/((B67+E78)/2)</f>
        <v>0.66</v>
      </c>
      <c r="L78">
        <v>2</v>
      </c>
      <c r="P78" s="6"/>
    </row>
    <row r="79" spans="1:16" x14ac:dyDescent="0.2">
      <c r="A79" s="2">
        <v>43770</v>
      </c>
      <c r="B79">
        <v>52</v>
      </c>
      <c r="C79">
        <v>2</v>
      </c>
      <c r="D79">
        <v>1</v>
      </c>
      <c r="E79">
        <f t="shared" si="6"/>
        <v>53</v>
      </c>
      <c r="F79" s="5">
        <f t="shared" si="7"/>
        <v>1</v>
      </c>
      <c r="G79" s="3">
        <f t="shared" si="8"/>
        <v>1.9047619047619049E-2</v>
      </c>
      <c r="H79" s="3">
        <f>(D69+D70+D71+D72+D73+D74+D75+D76+D77+D78+D79)/(($B$69+E79)/2)</f>
        <v>0.68686868686868685</v>
      </c>
      <c r="I79" s="3">
        <f>(D75+D76+D77+D78+D79)/(($B$75+E79)/2)</f>
        <v>0.26262626262626265</v>
      </c>
      <c r="J79" s="3">
        <f t="shared" si="5"/>
        <v>0.72</v>
      </c>
      <c r="K79" s="3">
        <f t="shared" si="9"/>
        <v>0.62</v>
      </c>
      <c r="L79">
        <v>1</v>
      </c>
      <c r="P79" s="6"/>
    </row>
    <row r="80" spans="1:16" x14ac:dyDescent="0.2">
      <c r="A80" s="2">
        <v>43800</v>
      </c>
      <c r="B80">
        <v>53</v>
      </c>
      <c r="C80">
        <v>1</v>
      </c>
      <c r="D80">
        <v>2</v>
      </c>
      <c r="E80">
        <f t="shared" si="6"/>
        <v>52</v>
      </c>
      <c r="F80" s="5">
        <f t="shared" si="7"/>
        <v>-1</v>
      </c>
      <c r="G80" s="3">
        <f t="shared" si="8"/>
        <v>3.8095238095238099E-2</v>
      </c>
      <c r="H80" s="3">
        <f>(D69+D70+D71+D72+D73+D74+D75+D76+D77+D78+D79+D80)/(($B$69+E80)/2)</f>
        <v>0.73469387755102045</v>
      </c>
      <c r="I80" s="3">
        <f>(D75+D76+D77+D78+D79+D80)/(($B$75+E80)/2)</f>
        <v>0.30612244897959184</v>
      </c>
      <c r="J80" s="3">
        <f t="shared" si="5"/>
        <v>0.73469387755102045</v>
      </c>
      <c r="K80" s="3">
        <f t="shared" si="9"/>
        <v>0.63265306122448983</v>
      </c>
      <c r="L80">
        <v>2</v>
      </c>
      <c r="P80" s="6"/>
    </row>
    <row r="81" spans="1:16" x14ac:dyDescent="0.2">
      <c r="A81" s="2">
        <v>43831</v>
      </c>
      <c r="B81">
        <v>52</v>
      </c>
      <c r="C81">
        <v>1</v>
      </c>
      <c r="D81">
        <v>1</v>
      </c>
      <c r="E81">
        <f t="shared" si="6"/>
        <v>52</v>
      </c>
      <c r="F81" s="5">
        <f t="shared" si="7"/>
        <v>0</v>
      </c>
      <c r="G81" s="3">
        <f t="shared" si="8"/>
        <v>1.9230769230769232E-2</v>
      </c>
      <c r="H81" s="3">
        <f>(D81)/(($B$81+E81)/2)</f>
        <v>1.9230769230769232E-2</v>
      </c>
      <c r="I81" s="3">
        <f>(D75+D76+D77+D78+D79+D80+D81)/(($B$75+E81)/2)</f>
        <v>0.32653061224489793</v>
      </c>
      <c r="J81" s="3">
        <f t="shared" si="5"/>
        <v>0.66666666666666663</v>
      </c>
      <c r="K81" s="3">
        <f t="shared" si="9"/>
        <v>0.58823529411764708</v>
      </c>
      <c r="L81">
        <v>1</v>
      </c>
      <c r="P81" s="6"/>
    </row>
    <row r="82" spans="1:16" x14ac:dyDescent="0.2">
      <c r="A82" s="2">
        <v>43862</v>
      </c>
      <c r="B82">
        <v>52</v>
      </c>
      <c r="C82">
        <v>0</v>
      </c>
      <c r="D82">
        <v>4</v>
      </c>
      <c r="E82">
        <f t="shared" si="6"/>
        <v>48</v>
      </c>
      <c r="F82" s="5">
        <f t="shared" si="7"/>
        <v>-4</v>
      </c>
      <c r="G82" s="3">
        <f t="shared" si="8"/>
        <v>0.08</v>
      </c>
      <c r="H82" s="3">
        <f>(D81+D82)/(($B$81+E82)/2)</f>
        <v>0.1</v>
      </c>
      <c r="I82" s="3">
        <f>(D75+D76+D77+D78+D79+D80+D81+D82)/(($B$75+E82)/2)</f>
        <v>0.42553191489361702</v>
      </c>
      <c r="J82" s="3">
        <f t="shared" si="5"/>
        <v>0.74226804123711343</v>
      </c>
      <c r="K82" s="3">
        <f t="shared" si="9"/>
        <v>0.68041237113402064</v>
      </c>
      <c r="L82">
        <v>4</v>
      </c>
      <c r="P82" s="6"/>
    </row>
    <row r="83" spans="1:16" x14ac:dyDescent="0.2">
      <c r="A83" s="2">
        <v>43891</v>
      </c>
      <c r="B83">
        <v>48</v>
      </c>
      <c r="C83">
        <v>7</v>
      </c>
      <c r="D83">
        <v>6</v>
      </c>
      <c r="E83">
        <f t="shared" si="6"/>
        <v>49</v>
      </c>
      <c r="F83" s="5">
        <f t="shared" si="7"/>
        <v>1</v>
      </c>
      <c r="G83" s="3">
        <f t="shared" si="8"/>
        <v>0.12371134020618557</v>
      </c>
      <c r="H83" s="3">
        <f>(D81+D82+D83)/(($B$81+E83)/2)</f>
        <v>0.21782178217821782</v>
      </c>
      <c r="I83" s="3">
        <f>(D75+D76+D77+D78+D79+D80+D81+D82+D83)/(($B$75+E83)/2)</f>
        <v>0.54736842105263162</v>
      </c>
      <c r="J83" s="3">
        <f t="shared" si="5"/>
        <v>0.77551020408163263</v>
      </c>
      <c r="K83" s="3">
        <f t="shared" si="9"/>
        <v>0.69387755102040816</v>
      </c>
      <c r="L83">
        <v>5</v>
      </c>
      <c r="M83">
        <v>1</v>
      </c>
      <c r="P83" s="6"/>
    </row>
    <row r="84" spans="1:16" x14ac:dyDescent="0.2">
      <c r="A84" s="2">
        <v>43922</v>
      </c>
      <c r="B84">
        <v>49</v>
      </c>
      <c r="C84">
        <v>0</v>
      </c>
      <c r="D84">
        <v>0</v>
      </c>
      <c r="E84">
        <f t="shared" si="6"/>
        <v>49</v>
      </c>
      <c r="F84" s="5">
        <f t="shared" si="7"/>
        <v>0</v>
      </c>
      <c r="G84" s="3">
        <f t="shared" si="8"/>
        <v>0</v>
      </c>
      <c r="H84" s="3">
        <f>(D81+D82+D83+D84)/(($B$81+E84)/2)</f>
        <v>0.21782178217821782</v>
      </c>
      <c r="I84" s="3">
        <f>(D75+D76+D77+D78+D79+D80+D81+D82+D83+D84)/(($B$75+E84)/2)</f>
        <v>0.54736842105263162</v>
      </c>
      <c r="J84" s="3">
        <f t="shared" si="5"/>
        <v>0.67961165048543692</v>
      </c>
      <c r="K84" s="3">
        <f t="shared" si="9"/>
        <v>0.60194174757281549</v>
      </c>
      <c r="L84">
        <v>0</v>
      </c>
    </row>
    <row r="85" spans="1:16" x14ac:dyDescent="0.2">
      <c r="A85" s="2">
        <v>43952</v>
      </c>
      <c r="B85">
        <v>49</v>
      </c>
      <c r="C85">
        <v>0</v>
      </c>
      <c r="D85">
        <v>4</v>
      </c>
      <c r="E85">
        <f t="shared" si="6"/>
        <v>45</v>
      </c>
      <c r="F85" s="5">
        <f t="shared" si="7"/>
        <v>-4</v>
      </c>
      <c r="G85" s="3">
        <f t="shared" si="8"/>
        <v>8.5106382978723402E-2</v>
      </c>
      <c r="H85" s="3">
        <f>(D81+D82+D83+D84+D85)/(($B$81+E85)/2)</f>
        <v>0.30927835051546393</v>
      </c>
      <c r="I85" s="3">
        <f>(D75+D76+D77+D78+D79+D80+D81+D82+D83+D84+D85)/(($B$75+E85)/2)</f>
        <v>0.65934065934065933</v>
      </c>
      <c r="J85" s="3">
        <f t="shared" si="5"/>
        <v>0.75</v>
      </c>
      <c r="K85" s="3">
        <f t="shared" si="9"/>
        <v>0.6875</v>
      </c>
      <c r="L85">
        <v>4</v>
      </c>
      <c r="P85" s="6"/>
    </row>
    <row r="86" spans="1:16" x14ac:dyDescent="0.2">
      <c r="A86" s="2">
        <v>43983</v>
      </c>
      <c r="B86">
        <v>45</v>
      </c>
      <c r="C86">
        <v>3</v>
      </c>
      <c r="D86">
        <v>1</v>
      </c>
      <c r="E86">
        <f t="shared" si="6"/>
        <v>47</v>
      </c>
      <c r="F86" s="5">
        <f t="shared" si="7"/>
        <v>2</v>
      </c>
      <c r="G86" s="3">
        <f t="shared" si="8"/>
        <v>2.1739130434782608E-2</v>
      </c>
      <c r="H86" s="3">
        <f>(D81+D82+D83+D84+D85+D86)/(($B$81+E86)/2)</f>
        <v>0.32323232323232326</v>
      </c>
      <c r="I86" s="3">
        <f>(D75+D76+D77+D78+D79+D80+D81+D82+D83+D84+D85+D86)/(($B$75+E86)/2)</f>
        <v>0.66666666666666663</v>
      </c>
      <c r="J86" s="3">
        <f t="shared" si="5"/>
        <v>0.66666666666666663</v>
      </c>
      <c r="K86" s="3">
        <f t="shared" si="9"/>
        <v>0.64516129032258063</v>
      </c>
      <c r="L86">
        <v>1</v>
      </c>
      <c r="P86" s="6"/>
    </row>
    <row r="87" spans="1:16" x14ac:dyDescent="0.2">
      <c r="A87" s="2">
        <v>44013</v>
      </c>
      <c r="B87">
        <v>47</v>
      </c>
      <c r="C87">
        <v>1</v>
      </c>
      <c r="D87">
        <v>1</v>
      </c>
      <c r="E87">
        <f t="shared" ref="E87:E98" si="10">B87+C87-D87</f>
        <v>47</v>
      </c>
      <c r="F87" s="5">
        <f t="shared" ref="F87:F98" si="11">C87-D87</f>
        <v>0</v>
      </c>
      <c r="G87" s="3">
        <f t="shared" ref="G87:G98" si="12">D87/((B87+E87)/2)</f>
        <v>2.1276595744680851E-2</v>
      </c>
      <c r="H87" s="3">
        <f>(D81+D82+D83+D84+D85+D86+D87)/(($B$81+E87)/2)</f>
        <v>0.34343434343434343</v>
      </c>
      <c r="I87" s="3">
        <f>(D87)/(($B$87+E87)/2)</f>
        <v>2.1276595744680851E-2</v>
      </c>
      <c r="J87" s="3">
        <f t="shared" ref="J87:J98" si="13">(D76+D77+D78+D79+D80+D81+D82+D83+D84+D85+D86+D87)/((B76+E87)/2)</f>
        <v>0.57446808510638303</v>
      </c>
      <c r="K87" s="3">
        <f t="shared" si="9"/>
        <v>0.55319148936170215</v>
      </c>
      <c r="L87">
        <v>1</v>
      </c>
      <c r="P87" s="6"/>
    </row>
    <row r="88" spans="1:16" x14ac:dyDescent="0.2">
      <c r="A88" s="2">
        <v>44044</v>
      </c>
      <c r="B88">
        <v>47</v>
      </c>
      <c r="C88">
        <v>0</v>
      </c>
      <c r="D88">
        <v>0</v>
      </c>
      <c r="E88">
        <f t="shared" si="10"/>
        <v>47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0.34343434343434343</v>
      </c>
      <c r="I88" s="3">
        <f>(D87+D88)/(($B$87+E88)/2)</f>
        <v>2.1276595744680851E-2</v>
      </c>
      <c r="J88" s="3">
        <f t="shared" si="13"/>
        <v>0.54736842105263162</v>
      </c>
      <c r="K88" s="3">
        <f t="shared" si="9"/>
        <v>0.52631578947368418</v>
      </c>
      <c r="L88">
        <v>0</v>
      </c>
    </row>
    <row r="89" spans="1:16" x14ac:dyDescent="0.2">
      <c r="A89" s="2">
        <v>44075</v>
      </c>
      <c r="E89">
        <f t="shared" si="10"/>
        <v>0</v>
      </c>
      <c r="F89" s="5">
        <f t="shared" si="11"/>
        <v>0</v>
      </c>
      <c r="G89" s="3" t="e">
        <f t="shared" si="12"/>
        <v>#DIV/0!</v>
      </c>
      <c r="H89" s="3">
        <f>(D81+D82+D83+D84+D85+D86+D87+D88+D89)/(($B$81+E89)/2)</f>
        <v>0.65384615384615385</v>
      </c>
      <c r="I89" s="3">
        <f>(D87+D88+D89)/(($B$87+E89)/2)</f>
        <v>4.2553191489361701E-2</v>
      </c>
      <c r="J89" s="3">
        <f t="shared" si="13"/>
        <v>0.95652173913043481</v>
      </c>
      <c r="K89" s="3">
        <f t="shared" si="9"/>
        <v>0.91304347826086951</v>
      </c>
    </row>
    <row r="90" spans="1:16" x14ac:dyDescent="0.2">
      <c r="A90" s="2">
        <v>44105</v>
      </c>
      <c r="E90">
        <f t="shared" si="10"/>
        <v>0</v>
      </c>
      <c r="F90" s="5">
        <f t="shared" si="11"/>
        <v>0</v>
      </c>
      <c r="G90" s="3" t="e">
        <f t="shared" si="12"/>
        <v>#DIV/0!</v>
      </c>
      <c r="H90" s="3">
        <f>(D81+D82+D83+D84+D85+D86+D87+D88+D89+D90)/(($B$81+E90)/2)</f>
        <v>0.65384615384615385</v>
      </c>
      <c r="I90" s="3">
        <f>(D87+D88+D89+D90)/(($B$87+E90)/2)</f>
        <v>4.2553191489361701E-2</v>
      </c>
      <c r="J90" s="3">
        <f t="shared" si="13"/>
        <v>0.76923076923076927</v>
      </c>
      <c r="K90" s="3">
        <f t="shared" ref="K90:K98" si="14">((L79-O79)+(L80-O80)+(L81-O81)+(L82-O82)+(L83-O83)+(L84-O84)+(L85-O85)+(L86-O86)+(L87-O87)+(L88-O88)+(L89-O89)+(L90-O90))/((B79+E90)/2)</f>
        <v>0.73076923076923073</v>
      </c>
    </row>
    <row r="91" spans="1:16" x14ac:dyDescent="0.2">
      <c r="A91" s="2">
        <v>44136</v>
      </c>
      <c r="E91">
        <f t="shared" si="10"/>
        <v>0</v>
      </c>
      <c r="F91" s="5">
        <f t="shared" si="11"/>
        <v>0</v>
      </c>
      <c r="G91" s="3" t="e">
        <f t="shared" si="12"/>
        <v>#DIV/0!</v>
      </c>
      <c r="H91" s="3">
        <f>(D81+D82+D83+D84+D85+D86+D87+D88+D89+D90+D91)/(($B$81+E91)/2)</f>
        <v>0.65384615384615385</v>
      </c>
      <c r="I91" s="3">
        <f>(D87+D88+D89+D90+D91)/(($B$87+E91)/2)</f>
        <v>4.2553191489361701E-2</v>
      </c>
      <c r="J91" s="3">
        <f t="shared" si="13"/>
        <v>0.71698113207547165</v>
      </c>
      <c r="K91" s="3">
        <f t="shared" si="14"/>
        <v>0.67924528301886788</v>
      </c>
    </row>
    <row r="92" spans="1:16" x14ac:dyDescent="0.2">
      <c r="A92" s="2">
        <v>44166</v>
      </c>
      <c r="E92">
        <f t="shared" si="10"/>
        <v>0</v>
      </c>
      <c r="F92" s="5">
        <f t="shared" si="11"/>
        <v>0</v>
      </c>
      <c r="G92" s="3" t="e">
        <f t="shared" si="12"/>
        <v>#DIV/0!</v>
      </c>
      <c r="H92" s="3">
        <f>(D81+D82+D83+D84+D85+D86+D87+D88+D89+D90+D91+D92)/(($B$81+E92)/2)</f>
        <v>0.65384615384615385</v>
      </c>
      <c r="I92" s="3">
        <f>(D87+D88+D89+D90+D91+D92)/(($B$87+E92)/2)</f>
        <v>4.2553191489361701E-2</v>
      </c>
      <c r="J92" s="3">
        <f t="shared" si="13"/>
        <v>0.65384615384615385</v>
      </c>
      <c r="K92" s="3">
        <f t="shared" si="14"/>
        <v>0.61538461538461542</v>
      </c>
    </row>
    <row r="93" spans="1:16" x14ac:dyDescent="0.2">
      <c r="A93" s="2">
        <v>44197</v>
      </c>
      <c r="E93">
        <f t="shared" si="10"/>
        <v>0</v>
      </c>
      <c r="F93" s="5">
        <f t="shared" si="11"/>
        <v>0</v>
      </c>
      <c r="G93" s="3" t="e">
        <f t="shared" si="12"/>
        <v>#DIV/0!</v>
      </c>
      <c r="H93" s="3" t="e">
        <f>(D93)/(($B$93+E93)/2)</f>
        <v>#DIV/0!</v>
      </c>
      <c r="I93" s="3">
        <f>(D87+D88+D89+D90+D91+D92+D93)/(($B$87+E93)/2)</f>
        <v>4.2553191489361701E-2</v>
      </c>
      <c r="J93" s="3">
        <f t="shared" si="13"/>
        <v>0.61538461538461542</v>
      </c>
      <c r="K93" s="3">
        <f t="shared" si="14"/>
        <v>0.57692307692307687</v>
      </c>
    </row>
    <row r="94" spans="1:16" x14ac:dyDescent="0.2">
      <c r="A94" s="2">
        <v>44228</v>
      </c>
      <c r="E94">
        <f t="shared" si="10"/>
        <v>0</v>
      </c>
      <c r="F94" s="5">
        <f t="shared" si="11"/>
        <v>0</v>
      </c>
      <c r="G94" s="3" t="e">
        <f t="shared" si="12"/>
        <v>#DIV/0!</v>
      </c>
      <c r="H94" s="3" t="e">
        <f>(D93+D94)/(($B$93+E94)/2)</f>
        <v>#DIV/0!</v>
      </c>
      <c r="I94" s="3">
        <f>(D87+D88+D89+D90+D91+D92+D93+D94)/(($B$87+E94)/2)</f>
        <v>4.2553191489361701E-2</v>
      </c>
      <c r="J94" s="3">
        <f t="shared" si="13"/>
        <v>0.5</v>
      </c>
      <c r="K94" s="3">
        <f t="shared" si="14"/>
        <v>0.45833333333333331</v>
      </c>
    </row>
    <row r="95" spans="1:16" x14ac:dyDescent="0.2">
      <c r="A95" s="2">
        <v>44256</v>
      </c>
      <c r="E95">
        <f t="shared" si="10"/>
        <v>0</v>
      </c>
      <c r="F95" s="5">
        <f t="shared" si="11"/>
        <v>0</v>
      </c>
      <c r="G95" s="3" t="e">
        <f t="shared" si="12"/>
        <v>#DIV/0!</v>
      </c>
      <c r="H95" s="3" t="e">
        <f>(D93+D94+D95)/(($B$93+E95)/2)</f>
        <v>#DIV/0!</v>
      </c>
      <c r="I95" s="3">
        <f>(D87+D88+D89+D90+D91+D92+D93+D94+D95)/(($B$87+E95)/2)</f>
        <v>4.2553191489361701E-2</v>
      </c>
      <c r="J95" s="3">
        <f t="shared" si="13"/>
        <v>0.24489795918367346</v>
      </c>
      <c r="K95" s="3">
        <f t="shared" si="14"/>
        <v>0.24489795918367346</v>
      </c>
    </row>
    <row r="96" spans="1:16" x14ac:dyDescent="0.2">
      <c r="A96" s="2">
        <v>44287</v>
      </c>
      <c r="E96">
        <f t="shared" si="10"/>
        <v>0</v>
      </c>
      <c r="F96" s="5">
        <f t="shared" si="11"/>
        <v>0</v>
      </c>
      <c r="G96" s="3" t="e">
        <f t="shared" si="12"/>
        <v>#DIV/0!</v>
      </c>
      <c r="H96" s="3" t="e">
        <f>(D93+D94+D95+D96)/(($B$93+E96)/2)</f>
        <v>#DIV/0!</v>
      </c>
      <c r="I96" s="3">
        <f>(D87+D88+D89+D90+D91+D92+D93+D94+D95+D96)/(($B$87+E96)/2)</f>
        <v>4.2553191489361701E-2</v>
      </c>
      <c r="J96" s="3">
        <f t="shared" si="13"/>
        <v>0.24489795918367346</v>
      </c>
      <c r="K96" s="3">
        <f t="shared" si="14"/>
        <v>0.24489795918367346</v>
      </c>
    </row>
    <row r="97" spans="1:11" x14ac:dyDescent="0.2">
      <c r="A97" s="2">
        <v>44317</v>
      </c>
      <c r="E97">
        <f t="shared" si="10"/>
        <v>0</v>
      </c>
      <c r="F97" s="5">
        <f t="shared" si="11"/>
        <v>0</v>
      </c>
      <c r="G97" s="3" t="e">
        <f t="shared" si="12"/>
        <v>#DIV/0!</v>
      </c>
      <c r="H97" s="3" t="e">
        <f>(D93+D94+D95+D96+D97)/(($B$93+E97)/2)</f>
        <v>#DIV/0!</v>
      </c>
      <c r="I97" s="3">
        <f>(D87+D88+D89+D90+D91+D92+D93+D94+D95+D96+D97)/(($B$87+E97)/2)</f>
        <v>4.2553191489361701E-2</v>
      </c>
      <c r="J97" s="3">
        <f t="shared" si="13"/>
        <v>8.8888888888888892E-2</v>
      </c>
      <c r="K97" s="3">
        <f t="shared" si="14"/>
        <v>8.8888888888888892E-2</v>
      </c>
    </row>
    <row r="98" spans="1:11" x14ac:dyDescent="0.2">
      <c r="A98" s="2">
        <v>44348</v>
      </c>
      <c r="E98">
        <f t="shared" si="10"/>
        <v>0</v>
      </c>
      <c r="F98" s="5">
        <f t="shared" si="11"/>
        <v>0</v>
      </c>
      <c r="G98" s="3" t="e">
        <f t="shared" si="12"/>
        <v>#DIV/0!</v>
      </c>
      <c r="H98" s="3" t="e">
        <f>(D93+D94+D95+D96+D97+D98)/(($B$93+E98)/2)</f>
        <v>#DIV/0!</v>
      </c>
      <c r="I98" s="3">
        <f>(D87+D88+D89+D90+D91+D92+D93+D94+D95+D96+D97+D98)/(($B$87+E98)/2)</f>
        <v>4.2553191489361701E-2</v>
      </c>
      <c r="J98" s="3">
        <f t="shared" si="13"/>
        <v>4.2553191489361701E-2</v>
      </c>
      <c r="K98" s="3">
        <f t="shared" si="14"/>
        <v>4.2553191489361701E-2</v>
      </c>
    </row>
  </sheetData>
  <mergeCells count="1">
    <mergeCell ref="A1:N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topLeftCell="A69" workbookViewId="0">
      <selection activeCell="P69" sqref="P1:P65536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5" ht="18" x14ac:dyDescent="0.25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1:15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5" x14ac:dyDescent="0.2">
      <c r="A3" s="2">
        <v>41456</v>
      </c>
      <c r="B3">
        <v>5</v>
      </c>
      <c r="C3">
        <v>0</v>
      </c>
      <c r="D3">
        <v>0</v>
      </c>
      <c r="E3">
        <f t="shared" ref="E3:E66" si="0">B3+C3-D3</f>
        <v>5</v>
      </c>
      <c r="F3" s="5">
        <f t="shared" ref="F3:F66" si="1">C3-D3</f>
        <v>0</v>
      </c>
      <c r="G3" s="3">
        <f t="shared" ref="G3:G66" si="2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5" x14ac:dyDescent="0.2">
      <c r="A4" s="2">
        <v>41487</v>
      </c>
      <c r="B4">
        <v>5</v>
      </c>
      <c r="C4">
        <v>0</v>
      </c>
      <c r="D4">
        <v>0</v>
      </c>
      <c r="E4">
        <f t="shared" si="0"/>
        <v>5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5" x14ac:dyDescent="0.2">
      <c r="A5" s="2">
        <v>41518</v>
      </c>
      <c r="B5">
        <v>5</v>
      </c>
      <c r="C5">
        <v>0</v>
      </c>
      <c r="D5">
        <v>0</v>
      </c>
      <c r="E5">
        <f t="shared" si="0"/>
        <v>5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5" x14ac:dyDescent="0.2">
      <c r="A6" s="2">
        <v>41548</v>
      </c>
      <c r="B6">
        <v>5</v>
      </c>
      <c r="C6">
        <v>0</v>
      </c>
      <c r="D6">
        <v>0</v>
      </c>
      <c r="E6">
        <f t="shared" si="0"/>
        <v>5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5" x14ac:dyDescent="0.2">
      <c r="A7" s="2">
        <v>41579</v>
      </c>
      <c r="B7">
        <v>5</v>
      </c>
      <c r="C7">
        <v>0</v>
      </c>
      <c r="D7">
        <v>0</v>
      </c>
      <c r="E7">
        <f t="shared" si="0"/>
        <v>5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5" x14ac:dyDescent="0.2">
      <c r="A8" s="2">
        <v>41609</v>
      </c>
      <c r="B8">
        <v>5</v>
      </c>
      <c r="C8">
        <v>0</v>
      </c>
      <c r="D8">
        <v>0</v>
      </c>
      <c r="E8">
        <f t="shared" si="0"/>
        <v>5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5" x14ac:dyDescent="0.2">
      <c r="A9" s="2">
        <v>41640</v>
      </c>
      <c r="B9">
        <v>5</v>
      </c>
      <c r="C9">
        <v>0</v>
      </c>
      <c r="D9">
        <v>0</v>
      </c>
      <c r="E9">
        <f t="shared" si="0"/>
        <v>5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5" x14ac:dyDescent="0.2">
      <c r="A10" s="2">
        <v>41671</v>
      </c>
      <c r="B10">
        <v>5</v>
      </c>
      <c r="C10">
        <v>0</v>
      </c>
      <c r="D10">
        <v>0</v>
      </c>
      <c r="E10">
        <f t="shared" si="0"/>
        <v>5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5" x14ac:dyDescent="0.2">
      <c r="A11" s="2">
        <v>41699</v>
      </c>
      <c r="B11">
        <v>5</v>
      </c>
      <c r="C11">
        <v>1</v>
      </c>
      <c r="D11">
        <v>1</v>
      </c>
      <c r="E11">
        <f t="shared" si="0"/>
        <v>5</v>
      </c>
      <c r="F11" s="5">
        <f t="shared" si="1"/>
        <v>0</v>
      </c>
      <c r="G11" s="3">
        <f t="shared" si="2"/>
        <v>0.2</v>
      </c>
      <c r="H11" s="3">
        <f>(D9+D10+D11)/(($B$9+E11)/2)</f>
        <v>0.2</v>
      </c>
      <c r="I11" s="3">
        <f>(D3+D4+D5+D6+D7+D8+D9+D10+D11)/(($B$3+E11)/2)</f>
        <v>0.2</v>
      </c>
      <c r="J11" s="3"/>
      <c r="K11" s="3"/>
    </row>
    <row r="12" spans="1:15" x14ac:dyDescent="0.2">
      <c r="A12" s="2">
        <v>41730</v>
      </c>
      <c r="B12">
        <v>5</v>
      </c>
      <c r="C12">
        <v>1</v>
      </c>
      <c r="D12">
        <v>1</v>
      </c>
      <c r="E12">
        <f t="shared" si="0"/>
        <v>5</v>
      </c>
      <c r="F12" s="5">
        <f t="shared" si="1"/>
        <v>0</v>
      </c>
      <c r="G12" s="3">
        <f t="shared" si="2"/>
        <v>0.2</v>
      </c>
      <c r="H12" s="3">
        <f>(D9+D10+D11+D12)/(($B$9+E12)/2)</f>
        <v>0.4</v>
      </c>
      <c r="I12" s="3">
        <f>(D3+D4+D5+D6+D7+D8+D9+D10+D11+D12)/(($B$3+E12)/2)</f>
        <v>0.4</v>
      </c>
      <c r="J12" s="3"/>
      <c r="K12" s="3"/>
    </row>
    <row r="13" spans="1:15" x14ac:dyDescent="0.2">
      <c r="A13" s="2">
        <v>41760</v>
      </c>
      <c r="B13">
        <v>5</v>
      </c>
      <c r="C13">
        <v>1</v>
      </c>
      <c r="D13">
        <v>1</v>
      </c>
      <c r="E13">
        <f t="shared" si="0"/>
        <v>5</v>
      </c>
      <c r="F13" s="5">
        <f t="shared" si="1"/>
        <v>0</v>
      </c>
      <c r="G13" s="3">
        <f t="shared" si="2"/>
        <v>0.2</v>
      </c>
      <c r="H13" s="3">
        <f>(D9+D10+D11+D12+D13)/(($B$9+E13)/2)</f>
        <v>0.6</v>
      </c>
      <c r="I13" s="3">
        <f>(D3+D4+D5+D6+D7+D8+D9+D10+D11+D12+D13)/(($B$3+E13)/2)</f>
        <v>0.6</v>
      </c>
      <c r="J13" s="3"/>
      <c r="K13" s="3"/>
    </row>
    <row r="14" spans="1:15" x14ac:dyDescent="0.2">
      <c r="A14" s="2">
        <v>41791</v>
      </c>
      <c r="B14">
        <v>5</v>
      </c>
      <c r="C14">
        <v>0</v>
      </c>
      <c r="D14">
        <v>0</v>
      </c>
      <c r="E14">
        <f t="shared" si="0"/>
        <v>5</v>
      </c>
      <c r="F14" s="5">
        <f t="shared" si="1"/>
        <v>0</v>
      </c>
      <c r="G14" s="3">
        <f t="shared" si="2"/>
        <v>0</v>
      </c>
      <c r="H14" s="3">
        <f>(D9+D10+D11+D12+D13+D14)/(($B$9+E14)/2)</f>
        <v>0.6</v>
      </c>
      <c r="I14" s="3">
        <f>(D3+D4+D5+D6+D7+D8+D9+D10+D11+D12+D13+D14)/(($B$3+E14)/2)</f>
        <v>0.6</v>
      </c>
      <c r="J14" s="3">
        <f t="shared" ref="J14:J35" si="3">(D3+D4+D5+D6+D7+D8+D9+D10+D11+D12+D13+D14)/((B3+E14)/2)</f>
        <v>0.6</v>
      </c>
      <c r="K14" s="3">
        <f t="shared" ref="K14:K77" si="4">((L3-O3)+(L4-O4)+(L5-O5)+(L6-O6)+(L7-O7)+(L8-O8)+(L9-O9)+(L10-O10)+(L11-O11)+(L12-O12)+(L13-O13)+(L14-O14))/((B3+E14)/2)</f>
        <v>0</v>
      </c>
    </row>
    <row r="15" spans="1:15" x14ac:dyDescent="0.2">
      <c r="A15" s="2">
        <v>41821</v>
      </c>
      <c r="B15">
        <v>5</v>
      </c>
      <c r="C15">
        <v>0</v>
      </c>
      <c r="D15">
        <v>0</v>
      </c>
      <c r="E15">
        <f t="shared" si="0"/>
        <v>5</v>
      </c>
      <c r="F15" s="5">
        <f t="shared" si="1"/>
        <v>0</v>
      </c>
      <c r="G15" s="3">
        <f t="shared" si="2"/>
        <v>0</v>
      </c>
      <c r="H15" s="3">
        <f>(D9+D10+D11+D12+D13+D14+D15)/(($B$9+E15)/2)</f>
        <v>0.6</v>
      </c>
      <c r="I15" s="3">
        <f>D15/(($B$15+E15)/2)</f>
        <v>0</v>
      </c>
      <c r="J15" s="3">
        <f t="shared" si="3"/>
        <v>0.6</v>
      </c>
      <c r="K15" s="3">
        <f t="shared" si="4"/>
        <v>0</v>
      </c>
      <c r="M15" s="6"/>
    </row>
    <row r="16" spans="1:15" x14ac:dyDescent="0.2">
      <c r="A16" s="2">
        <v>41852</v>
      </c>
      <c r="B16">
        <v>5</v>
      </c>
      <c r="C16">
        <v>0</v>
      </c>
      <c r="D16">
        <v>0</v>
      </c>
      <c r="E16">
        <f t="shared" si="0"/>
        <v>5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0.6</v>
      </c>
      <c r="I16" s="3">
        <f>(D15+D16)/(($B$15+E16)/2)</f>
        <v>0</v>
      </c>
      <c r="J16" s="3">
        <f t="shared" si="3"/>
        <v>0.6</v>
      </c>
      <c r="K16" s="3">
        <f t="shared" si="4"/>
        <v>0</v>
      </c>
      <c r="M16" s="6"/>
    </row>
    <row r="17" spans="1:16" x14ac:dyDescent="0.2">
      <c r="A17" s="2">
        <v>41883</v>
      </c>
      <c r="B17">
        <v>5</v>
      </c>
      <c r="C17">
        <v>0</v>
      </c>
      <c r="D17">
        <v>0</v>
      </c>
      <c r="E17">
        <f t="shared" si="0"/>
        <v>5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0.6</v>
      </c>
      <c r="I17" s="3">
        <f>(D15+D16+D17)/(($B$15+E17)/2)</f>
        <v>0</v>
      </c>
      <c r="J17" s="3">
        <f t="shared" si="3"/>
        <v>0.6</v>
      </c>
      <c r="K17" s="3">
        <f t="shared" si="4"/>
        <v>0</v>
      </c>
      <c r="M17" s="6"/>
    </row>
    <row r="18" spans="1:16" x14ac:dyDescent="0.2">
      <c r="A18" s="2">
        <v>41913</v>
      </c>
      <c r="B18">
        <v>5</v>
      </c>
      <c r="C18">
        <v>0</v>
      </c>
      <c r="D18">
        <v>1</v>
      </c>
      <c r="E18">
        <f t="shared" si="0"/>
        <v>4</v>
      </c>
      <c r="F18" s="5">
        <f t="shared" si="1"/>
        <v>-1</v>
      </c>
      <c r="G18" s="3">
        <f t="shared" si="2"/>
        <v>0.22222222222222221</v>
      </c>
      <c r="H18" s="3">
        <f>(D9+D10+D11+D12+D13+D14+D15+D16+D17+D18)/(($B$9+E18)/2)</f>
        <v>0.88888888888888884</v>
      </c>
      <c r="I18" s="3">
        <f>(D15+D16+D17+D18)/(($B$15+E18)/2)</f>
        <v>0.22222222222222221</v>
      </c>
      <c r="J18" s="3">
        <f t="shared" si="3"/>
        <v>0.88888888888888884</v>
      </c>
      <c r="K18" s="3">
        <f t="shared" si="4"/>
        <v>0</v>
      </c>
      <c r="M18" s="6">
        <v>1</v>
      </c>
      <c r="P18" s="6"/>
    </row>
    <row r="19" spans="1:16" x14ac:dyDescent="0.2">
      <c r="A19" s="2">
        <v>41944</v>
      </c>
      <c r="B19">
        <v>4</v>
      </c>
      <c r="C19">
        <v>0</v>
      </c>
      <c r="D19">
        <v>0</v>
      </c>
      <c r="E19">
        <f t="shared" si="0"/>
        <v>4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0.88888888888888884</v>
      </c>
      <c r="I19" s="3">
        <f>(D15+D16+D17+D18+D19)/(($B$15+E19)/2)</f>
        <v>0.22222222222222221</v>
      </c>
      <c r="J19" s="3">
        <f t="shared" si="3"/>
        <v>0.88888888888888884</v>
      </c>
      <c r="K19" s="3">
        <f t="shared" si="4"/>
        <v>0</v>
      </c>
      <c r="M19" s="6"/>
    </row>
    <row r="20" spans="1:16" x14ac:dyDescent="0.2">
      <c r="A20" s="2">
        <v>41974</v>
      </c>
      <c r="B20">
        <v>4</v>
      </c>
      <c r="C20">
        <v>1</v>
      </c>
      <c r="D20">
        <v>0</v>
      </c>
      <c r="E20">
        <f t="shared" si="0"/>
        <v>5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0.8</v>
      </c>
      <c r="I20" s="3">
        <f>(D15+D16+D17+D18+D19+D20)/(($B$15+E20)/2)</f>
        <v>0.2</v>
      </c>
      <c r="J20" s="3">
        <f t="shared" si="3"/>
        <v>0.8</v>
      </c>
      <c r="K20" s="3">
        <f t="shared" si="4"/>
        <v>0</v>
      </c>
      <c r="M20" s="6"/>
      <c r="P20" s="6"/>
    </row>
    <row r="21" spans="1:16" x14ac:dyDescent="0.2">
      <c r="A21" s="2">
        <v>42005</v>
      </c>
      <c r="B21">
        <v>5</v>
      </c>
      <c r="C21">
        <v>0</v>
      </c>
      <c r="D21">
        <v>1</v>
      </c>
      <c r="E21">
        <f t="shared" si="0"/>
        <v>4</v>
      </c>
      <c r="F21" s="5">
        <f t="shared" si="1"/>
        <v>-1</v>
      </c>
      <c r="G21" s="3">
        <f t="shared" si="2"/>
        <v>0.22222222222222221</v>
      </c>
      <c r="H21" s="3">
        <f>D21/(($B$21+E21)/2)</f>
        <v>0.22222222222222221</v>
      </c>
      <c r="I21" s="3">
        <f>(D15+D16+D17+D18+D19+D20+D21)/(($B$15+E21)/2)</f>
        <v>0.44444444444444442</v>
      </c>
      <c r="J21" s="3">
        <f t="shared" si="3"/>
        <v>1.1111111111111112</v>
      </c>
      <c r="K21" s="3">
        <f t="shared" si="4"/>
        <v>0.22222222222222221</v>
      </c>
      <c r="L21">
        <v>1</v>
      </c>
      <c r="M21" s="6"/>
      <c r="P21" s="6"/>
    </row>
    <row r="22" spans="1:16" x14ac:dyDescent="0.2">
      <c r="A22" s="2">
        <v>42036</v>
      </c>
      <c r="B22">
        <v>4</v>
      </c>
      <c r="C22">
        <v>1</v>
      </c>
      <c r="D22">
        <v>0</v>
      </c>
      <c r="E22">
        <f t="shared" si="0"/>
        <v>5</v>
      </c>
      <c r="F22" s="5">
        <f t="shared" si="1"/>
        <v>1</v>
      </c>
      <c r="G22" s="3">
        <f t="shared" si="2"/>
        <v>0</v>
      </c>
      <c r="H22" s="3">
        <f>(D21+D22)/(($B$21+E22)/2)</f>
        <v>0.2</v>
      </c>
      <c r="I22" s="3">
        <f>(D15+D16+D17+D18+D19+D20+D21+D22)/(($B$15+E22)/2)</f>
        <v>0.4</v>
      </c>
      <c r="J22" s="3">
        <f t="shared" si="3"/>
        <v>1</v>
      </c>
      <c r="K22" s="3">
        <f t="shared" si="4"/>
        <v>0.2</v>
      </c>
      <c r="M22" s="6"/>
      <c r="P22" s="6"/>
    </row>
    <row r="23" spans="1:16" x14ac:dyDescent="0.2">
      <c r="A23" s="2">
        <v>42064</v>
      </c>
      <c r="B23">
        <v>5</v>
      </c>
      <c r="C23">
        <v>0</v>
      </c>
      <c r="D23">
        <v>0</v>
      </c>
      <c r="E23">
        <f t="shared" si="0"/>
        <v>5</v>
      </c>
      <c r="F23" s="5">
        <f t="shared" si="1"/>
        <v>0</v>
      </c>
      <c r="G23" s="3">
        <f t="shared" si="2"/>
        <v>0</v>
      </c>
      <c r="H23" s="3">
        <f>(D21+D22+D23)/(($B$21+E23)/2)</f>
        <v>0.2</v>
      </c>
      <c r="I23" s="3">
        <f>(D15+D16+D17+D18+D19+D20+D21+D22+D23)/(($B$15+E23)/2)</f>
        <v>0.4</v>
      </c>
      <c r="J23" s="3">
        <f t="shared" si="3"/>
        <v>0.8</v>
      </c>
      <c r="K23" s="3">
        <f t="shared" si="4"/>
        <v>0.2</v>
      </c>
      <c r="M23" s="6"/>
    </row>
    <row r="24" spans="1:16" x14ac:dyDescent="0.2">
      <c r="A24" s="2">
        <v>42095</v>
      </c>
      <c r="B24">
        <v>5</v>
      </c>
      <c r="C24">
        <v>0</v>
      </c>
      <c r="D24">
        <v>0</v>
      </c>
      <c r="E24">
        <f t="shared" si="0"/>
        <v>5</v>
      </c>
      <c r="F24" s="5">
        <f t="shared" si="1"/>
        <v>0</v>
      </c>
      <c r="G24" s="3">
        <f t="shared" si="2"/>
        <v>0</v>
      </c>
      <c r="H24" s="3">
        <f>(D21+D22+D23+D24)/(($B$21+E24)/2)</f>
        <v>0.2</v>
      </c>
      <c r="I24" s="3">
        <f>(D15+D16+D17+D18+D19+D20+D21+D22+D23+D24)/(($B$15+E24)/2)</f>
        <v>0.4</v>
      </c>
      <c r="J24" s="3">
        <f t="shared" si="3"/>
        <v>0.6</v>
      </c>
      <c r="K24" s="3">
        <f t="shared" si="4"/>
        <v>0.2</v>
      </c>
      <c r="M24" s="6"/>
    </row>
    <row r="25" spans="1:16" x14ac:dyDescent="0.2">
      <c r="A25" s="2">
        <v>42125</v>
      </c>
      <c r="B25">
        <v>5</v>
      </c>
      <c r="C25">
        <v>0</v>
      </c>
      <c r="D25">
        <v>0</v>
      </c>
      <c r="E25">
        <f t="shared" si="0"/>
        <v>5</v>
      </c>
      <c r="F25" s="5">
        <f t="shared" si="1"/>
        <v>0</v>
      </c>
      <c r="G25" s="3">
        <f t="shared" si="2"/>
        <v>0</v>
      </c>
      <c r="H25" s="3">
        <f>(D21+D22+D23+D24+D25)/(($B$21+E25)/2)</f>
        <v>0.2</v>
      </c>
      <c r="I25" s="3">
        <f>(D15+D16+D17+D18+D19+D20+D21+D22+D23+D24+D25)/(($B$15+E25)/2)</f>
        <v>0.4</v>
      </c>
      <c r="J25" s="3">
        <f t="shared" si="3"/>
        <v>0.4</v>
      </c>
      <c r="K25" s="3">
        <f t="shared" si="4"/>
        <v>0.2</v>
      </c>
      <c r="M25" s="6"/>
    </row>
    <row r="26" spans="1:16" x14ac:dyDescent="0.2">
      <c r="A26" s="2">
        <v>42156</v>
      </c>
      <c r="B26">
        <v>5</v>
      </c>
      <c r="C26">
        <v>0</v>
      </c>
      <c r="D26">
        <v>0</v>
      </c>
      <c r="E26">
        <f t="shared" si="0"/>
        <v>5</v>
      </c>
      <c r="F26" s="5">
        <f t="shared" si="1"/>
        <v>0</v>
      </c>
      <c r="G26" s="3">
        <f t="shared" si="2"/>
        <v>0</v>
      </c>
      <c r="H26" s="3">
        <f>(D21+D22+D23+D24+D25+D26)/(($B$21+E26)/2)</f>
        <v>0.2</v>
      </c>
      <c r="I26" s="3">
        <f>(D15+D16+D17+D18+D19+D20+D21+D22+D23+D24+D25+D26)/(($B$15+E26)/2)</f>
        <v>0.4</v>
      </c>
      <c r="J26" s="3">
        <f t="shared" si="3"/>
        <v>0.4</v>
      </c>
      <c r="K26" s="3">
        <f t="shared" si="4"/>
        <v>0.2</v>
      </c>
      <c r="M26" s="6"/>
    </row>
    <row r="27" spans="1:16" x14ac:dyDescent="0.2">
      <c r="A27" s="2">
        <v>42186</v>
      </c>
      <c r="B27">
        <v>5</v>
      </c>
      <c r="C27">
        <v>0</v>
      </c>
      <c r="D27">
        <v>0</v>
      </c>
      <c r="E27">
        <f t="shared" si="0"/>
        <v>5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</v>
      </c>
      <c r="I27" s="3">
        <f>D27/(($B$27+E27)/2)</f>
        <v>0</v>
      </c>
      <c r="J27" s="3">
        <f t="shared" si="3"/>
        <v>0.4</v>
      </c>
      <c r="K27" s="3">
        <f t="shared" si="4"/>
        <v>0.2</v>
      </c>
      <c r="M27" s="6"/>
    </row>
    <row r="28" spans="1:16" x14ac:dyDescent="0.2">
      <c r="A28" s="2">
        <v>42217</v>
      </c>
      <c r="B28">
        <v>5</v>
      </c>
      <c r="C28">
        <v>0</v>
      </c>
      <c r="D28">
        <v>0</v>
      </c>
      <c r="E28">
        <f t="shared" si="0"/>
        <v>5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</v>
      </c>
      <c r="I28" s="3">
        <f>(D27+D28)/(($B$27+E28)/2)</f>
        <v>0</v>
      </c>
      <c r="J28" s="3">
        <f t="shared" si="3"/>
        <v>0.4</v>
      </c>
      <c r="K28" s="3">
        <f t="shared" si="4"/>
        <v>0.2</v>
      </c>
      <c r="M28" s="6"/>
    </row>
    <row r="29" spans="1:16" x14ac:dyDescent="0.2">
      <c r="A29" s="2">
        <v>42248</v>
      </c>
      <c r="B29">
        <v>5</v>
      </c>
      <c r="C29">
        <v>0</v>
      </c>
      <c r="D29">
        <v>0</v>
      </c>
      <c r="E29">
        <f t="shared" si="0"/>
        <v>5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0.2</v>
      </c>
      <c r="I29" s="3">
        <f>(D27+D28+D29)/(($B$27+E29)/2)</f>
        <v>0</v>
      </c>
      <c r="J29" s="3">
        <f t="shared" si="3"/>
        <v>0.4</v>
      </c>
      <c r="K29" s="3">
        <f t="shared" si="4"/>
        <v>0.2</v>
      </c>
      <c r="M29" s="6"/>
    </row>
    <row r="30" spans="1:16" x14ac:dyDescent="0.2">
      <c r="A30" s="2">
        <v>42278</v>
      </c>
      <c r="B30">
        <v>5</v>
      </c>
      <c r="C30">
        <v>0</v>
      </c>
      <c r="D30">
        <v>0</v>
      </c>
      <c r="E30">
        <f t="shared" si="0"/>
        <v>5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0.2</v>
      </c>
      <c r="I30" s="3">
        <f>(D27+D28+D29+D30)/(($B$27+E30)/2)</f>
        <v>0</v>
      </c>
      <c r="J30" s="3">
        <f t="shared" si="3"/>
        <v>0.22222222222222221</v>
      </c>
      <c r="K30" s="3">
        <f t="shared" si="4"/>
        <v>0.22222222222222221</v>
      </c>
      <c r="M30" s="6"/>
    </row>
    <row r="31" spans="1:16" x14ac:dyDescent="0.2">
      <c r="A31" s="2">
        <v>42309</v>
      </c>
      <c r="B31">
        <v>5</v>
      </c>
      <c r="C31">
        <v>0</v>
      </c>
      <c r="D31">
        <v>0</v>
      </c>
      <c r="E31">
        <f t="shared" si="0"/>
        <v>5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0.2</v>
      </c>
      <c r="I31" s="3">
        <f>(D27+D28+D29+D30+D31)/(($B$27+E31)/2)</f>
        <v>0</v>
      </c>
      <c r="J31" s="3">
        <f t="shared" si="3"/>
        <v>0.22222222222222221</v>
      </c>
      <c r="K31" s="3">
        <f t="shared" si="4"/>
        <v>0.22222222222222221</v>
      </c>
      <c r="M31" s="6"/>
    </row>
    <row r="32" spans="1:16" x14ac:dyDescent="0.2">
      <c r="A32" s="2">
        <v>42339</v>
      </c>
      <c r="B32">
        <v>5</v>
      </c>
      <c r="C32">
        <v>0</v>
      </c>
      <c r="D32">
        <v>0</v>
      </c>
      <c r="E32">
        <f t="shared" si="0"/>
        <v>5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0.2</v>
      </c>
      <c r="I32" s="3">
        <f>(D27+D28+D29+D30+D31+D32)/(($B$27+E32)/2)</f>
        <v>0</v>
      </c>
      <c r="J32" s="3">
        <f t="shared" si="3"/>
        <v>0.2</v>
      </c>
      <c r="K32" s="3">
        <f t="shared" si="4"/>
        <v>0.2</v>
      </c>
      <c r="M32" s="6"/>
    </row>
    <row r="33" spans="1:16" x14ac:dyDescent="0.2">
      <c r="A33" s="2">
        <v>42370</v>
      </c>
      <c r="B33">
        <v>5</v>
      </c>
      <c r="C33">
        <v>0</v>
      </c>
      <c r="D33">
        <v>0</v>
      </c>
      <c r="E33">
        <f t="shared" si="0"/>
        <v>5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</v>
      </c>
      <c r="J33" s="3">
        <f t="shared" si="3"/>
        <v>0</v>
      </c>
      <c r="K33" s="3">
        <f t="shared" si="4"/>
        <v>0</v>
      </c>
      <c r="M33" s="6"/>
    </row>
    <row r="34" spans="1:16" x14ac:dyDescent="0.2">
      <c r="A34" s="2">
        <v>42401</v>
      </c>
      <c r="B34">
        <v>5</v>
      </c>
      <c r="C34">
        <v>0</v>
      </c>
      <c r="D34">
        <v>0</v>
      </c>
      <c r="E34">
        <f t="shared" si="0"/>
        <v>5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</v>
      </c>
      <c r="J34" s="3">
        <f t="shared" si="3"/>
        <v>0</v>
      </c>
      <c r="K34" s="3">
        <f t="shared" si="4"/>
        <v>0</v>
      </c>
      <c r="M34" s="6"/>
    </row>
    <row r="35" spans="1:16" x14ac:dyDescent="0.2">
      <c r="A35" s="2">
        <v>42430</v>
      </c>
      <c r="B35">
        <v>5</v>
      </c>
      <c r="C35">
        <v>1</v>
      </c>
      <c r="D35">
        <v>1</v>
      </c>
      <c r="E35">
        <f t="shared" si="0"/>
        <v>5</v>
      </c>
      <c r="F35" s="5">
        <f t="shared" si="1"/>
        <v>0</v>
      </c>
      <c r="G35" s="3">
        <f t="shared" si="2"/>
        <v>0.2</v>
      </c>
      <c r="H35" s="3">
        <f>(D33+D34+D35)/(($B$33+E35)/2)</f>
        <v>0.2</v>
      </c>
      <c r="I35" s="3">
        <f>(D27+D28+D29+D30+D31+D32+D33+D34+D35)/(($B$27+E35)/2)</f>
        <v>0.2</v>
      </c>
      <c r="J35" s="3">
        <f t="shared" si="3"/>
        <v>0.2</v>
      </c>
      <c r="K35" s="3">
        <f t="shared" si="4"/>
        <v>0.2</v>
      </c>
      <c r="L35">
        <v>1</v>
      </c>
      <c r="M35" s="6"/>
      <c r="P35" s="6"/>
    </row>
    <row r="36" spans="1:16" x14ac:dyDescent="0.2">
      <c r="A36" s="2">
        <v>42461</v>
      </c>
      <c r="B36">
        <v>5</v>
      </c>
      <c r="C36">
        <v>0</v>
      </c>
      <c r="D36">
        <v>0</v>
      </c>
      <c r="E36">
        <f t="shared" si="0"/>
        <v>5</v>
      </c>
      <c r="F36" s="5">
        <f t="shared" si="1"/>
        <v>0</v>
      </c>
      <c r="G36" s="3">
        <f t="shared" si="2"/>
        <v>0</v>
      </c>
      <c r="H36" s="3">
        <f>(D33+D34+D35+D36)/(($B$33+E36)/2)</f>
        <v>0.2</v>
      </c>
      <c r="I36" s="3">
        <f>(D27+D28+D29+D30+D31+D32+D33+D34+D35+D36)/(($B$27+E36)/2)</f>
        <v>0.2</v>
      </c>
      <c r="J36" s="3">
        <f>(D25+D26+D27+D28+D29+D30+D31+D32+D33+D34+D35+D36)/((B25+E36)/2)</f>
        <v>0.2</v>
      </c>
      <c r="K36" s="3">
        <f t="shared" si="4"/>
        <v>0.2</v>
      </c>
    </row>
    <row r="37" spans="1:16" x14ac:dyDescent="0.2">
      <c r="A37" s="2">
        <v>42491</v>
      </c>
      <c r="B37">
        <v>5</v>
      </c>
      <c r="C37">
        <v>0</v>
      </c>
      <c r="D37">
        <v>0</v>
      </c>
      <c r="E37">
        <f t="shared" si="0"/>
        <v>5</v>
      </c>
      <c r="F37" s="5">
        <f t="shared" si="1"/>
        <v>0</v>
      </c>
      <c r="G37" s="3">
        <f t="shared" si="2"/>
        <v>0</v>
      </c>
      <c r="H37" s="3">
        <f>(D33+D34+D35+D36+D37)/(($B$33+E37)/2)</f>
        <v>0.2</v>
      </c>
      <c r="I37" s="3">
        <f>(D27+D28+D29+D30+D31+D32+D33+D34+D35+D36+D37)/(($B$27+E37)/2)</f>
        <v>0.2</v>
      </c>
      <c r="J37" s="3">
        <f>(D26+D27+D28+D29+D30+D31+D32+D33+D34+D35+D36+D37)/((B26+E37)/2)</f>
        <v>0.2</v>
      </c>
      <c r="K37" s="3">
        <f t="shared" si="4"/>
        <v>0.2</v>
      </c>
    </row>
    <row r="38" spans="1:16" x14ac:dyDescent="0.2">
      <c r="A38" s="2">
        <v>42522</v>
      </c>
      <c r="B38">
        <v>5</v>
      </c>
      <c r="C38">
        <v>0</v>
      </c>
      <c r="D38">
        <v>0</v>
      </c>
      <c r="E38">
        <f t="shared" si="0"/>
        <v>5</v>
      </c>
      <c r="F38" s="5">
        <f t="shared" si="1"/>
        <v>0</v>
      </c>
      <c r="G38" s="3">
        <f t="shared" si="2"/>
        <v>0</v>
      </c>
      <c r="H38" s="3">
        <f>(D33+D34+D35+D36+D37+D38)/(($B$33+E38)/2)</f>
        <v>0.2</v>
      </c>
      <c r="I38" s="3">
        <f>(D27+D28+D29+D30+D31+D32+D33+D34+D35+D36+D37+D38)/(($B$27+E38)/2)</f>
        <v>0.2</v>
      </c>
      <c r="J38" s="3">
        <f>(D27+D28+D29+D30+D31+D32+D33+D34+D35+D36+D37+D38)/((B27+E38)/2)</f>
        <v>0.2</v>
      </c>
      <c r="K38" s="3">
        <f t="shared" si="4"/>
        <v>0.2</v>
      </c>
    </row>
    <row r="39" spans="1:16" x14ac:dyDescent="0.2">
      <c r="A39" s="2">
        <v>42552</v>
      </c>
      <c r="B39">
        <v>5</v>
      </c>
      <c r="C39">
        <v>1</v>
      </c>
      <c r="D39">
        <v>1</v>
      </c>
      <c r="E39">
        <f t="shared" si="0"/>
        <v>5</v>
      </c>
      <c r="F39" s="5">
        <f t="shared" si="1"/>
        <v>0</v>
      </c>
      <c r="G39" s="3">
        <f t="shared" si="2"/>
        <v>0.2</v>
      </c>
      <c r="H39" s="3">
        <f>(D33+D34+D35+D36+D37+D38+D39)/(($B$33+E39)/2)</f>
        <v>0.4</v>
      </c>
      <c r="I39" s="3">
        <f>D39/(($B$39+E39)/2)</f>
        <v>0.2</v>
      </c>
      <c r="J39" s="3">
        <f t="shared" ref="J39:J86" si="5">(D28+D29+D30+D31+D32+D33+D34+D35+D36+D37+D38+D39)/((B28+E39)/2)</f>
        <v>0.4</v>
      </c>
      <c r="K39" s="3">
        <f t="shared" si="4"/>
        <v>0.4</v>
      </c>
      <c r="L39">
        <v>1</v>
      </c>
      <c r="P39" s="6"/>
    </row>
    <row r="40" spans="1:16" x14ac:dyDescent="0.2">
      <c r="A40" s="2">
        <v>42583</v>
      </c>
      <c r="B40">
        <v>5</v>
      </c>
      <c r="C40">
        <v>0</v>
      </c>
      <c r="D40">
        <v>0</v>
      </c>
      <c r="E40">
        <f t="shared" si="0"/>
        <v>5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</v>
      </c>
      <c r="I40" s="3">
        <f>(D39+D40)/(($B$39+E40)/2)</f>
        <v>0.2</v>
      </c>
      <c r="J40" s="3">
        <f t="shared" si="5"/>
        <v>0.4</v>
      </c>
      <c r="K40" s="3">
        <f t="shared" si="4"/>
        <v>0.4</v>
      </c>
    </row>
    <row r="41" spans="1:16" x14ac:dyDescent="0.2">
      <c r="A41" s="2">
        <v>42614</v>
      </c>
      <c r="B41">
        <v>5</v>
      </c>
      <c r="C41">
        <v>0</v>
      </c>
      <c r="D41">
        <v>0</v>
      </c>
      <c r="E41">
        <f t="shared" si="0"/>
        <v>5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0.2</v>
      </c>
      <c r="J41" s="3">
        <f t="shared" si="5"/>
        <v>0.4</v>
      </c>
      <c r="K41" s="3">
        <f t="shared" si="4"/>
        <v>0.4</v>
      </c>
    </row>
    <row r="42" spans="1:16" x14ac:dyDescent="0.2">
      <c r="A42" s="2">
        <v>42644</v>
      </c>
      <c r="B42">
        <v>5</v>
      </c>
      <c r="C42">
        <v>0</v>
      </c>
      <c r="D42">
        <v>0</v>
      </c>
      <c r="E42">
        <f t="shared" si="0"/>
        <v>5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0.2</v>
      </c>
      <c r="J42" s="3">
        <f t="shared" si="5"/>
        <v>0.4</v>
      </c>
      <c r="K42" s="3">
        <f t="shared" si="4"/>
        <v>0.4</v>
      </c>
    </row>
    <row r="43" spans="1:16" x14ac:dyDescent="0.2">
      <c r="A43" s="2">
        <v>42675</v>
      </c>
      <c r="B43">
        <v>5</v>
      </c>
      <c r="C43">
        <v>0</v>
      </c>
      <c r="D43">
        <v>0</v>
      </c>
      <c r="E43">
        <f t="shared" si="0"/>
        <v>5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0.2</v>
      </c>
      <c r="J43" s="3">
        <f t="shared" si="5"/>
        <v>0.4</v>
      </c>
      <c r="K43" s="3">
        <f t="shared" si="4"/>
        <v>0.4</v>
      </c>
    </row>
    <row r="44" spans="1:16" x14ac:dyDescent="0.2">
      <c r="A44" s="2">
        <v>42705</v>
      </c>
      <c r="B44">
        <v>5</v>
      </c>
      <c r="C44">
        <v>0</v>
      </c>
      <c r="D44">
        <v>0</v>
      </c>
      <c r="E44">
        <f t="shared" si="0"/>
        <v>5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0.2</v>
      </c>
      <c r="J44" s="3">
        <f t="shared" si="5"/>
        <v>0.4</v>
      </c>
      <c r="K44" s="3">
        <f t="shared" si="4"/>
        <v>0.4</v>
      </c>
    </row>
    <row r="45" spans="1:16" x14ac:dyDescent="0.2">
      <c r="A45" s="2">
        <v>42736</v>
      </c>
      <c r="B45">
        <v>5</v>
      </c>
      <c r="C45">
        <v>0</v>
      </c>
      <c r="D45">
        <v>0</v>
      </c>
      <c r="E45">
        <f t="shared" si="0"/>
        <v>5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0.2</v>
      </c>
      <c r="J45" s="3">
        <f t="shared" si="5"/>
        <v>0.4</v>
      </c>
      <c r="K45" s="3">
        <f t="shared" si="4"/>
        <v>0.4</v>
      </c>
    </row>
    <row r="46" spans="1:16" x14ac:dyDescent="0.2">
      <c r="A46" s="2">
        <v>42767</v>
      </c>
      <c r="B46">
        <v>5</v>
      </c>
      <c r="C46">
        <v>0</v>
      </c>
      <c r="D46">
        <v>0</v>
      </c>
      <c r="E46">
        <f t="shared" si="0"/>
        <v>5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0.2</v>
      </c>
      <c r="J46" s="3">
        <f t="shared" si="5"/>
        <v>0.4</v>
      </c>
      <c r="K46" s="3">
        <f t="shared" si="4"/>
        <v>0.4</v>
      </c>
    </row>
    <row r="47" spans="1:16" x14ac:dyDescent="0.2">
      <c r="A47" s="2">
        <v>42795</v>
      </c>
      <c r="B47">
        <v>5</v>
      </c>
      <c r="C47">
        <v>0</v>
      </c>
      <c r="D47">
        <v>0</v>
      </c>
      <c r="E47">
        <f t="shared" si="0"/>
        <v>5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0.2</v>
      </c>
      <c r="J47" s="3">
        <f t="shared" si="5"/>
        <v>0.2</v>
      </c>
      <c r="K47" s="3">
        <f t="shared" si="4"/>
        <v>0.2</v>
      </c>
    </row>
    <row r="48" spans="1:16" x14ac:dyDescent="0.2">
      <c r="A48" s="2">
        <v>42826</v>
      </c>
      <c r="B48">
        <v>5</v>
      </c>
      <c r="C48">
        <v>0</v>
      </c>
      <c r="D48">
        <v>0</v>
      </c>
      <c r="E48">
        <f t="shared" si="0"/>
        <v>5</v>
      </c>
      <c r="F48" s="5">
        <f t="shared" si="1"/>
        <v>0</v>
      </c>
      <c r="G48" s="3">
        <f t="shared" si="2"/>
        <v>0</v>
      </c>
      <c r="H48" s="3">
        <f>(D45+D46+D47+D48)/(($B$45+E48)/2)</f>
        <v>0</v>
      </c>
      <c r="I48" s="3">
        <f>(D39+D40+D41+D42+D43+D44+D45+D46+D47+D48)/(($B$39+E48)/2)</f>
        <v>0.2</v>
      </c>
      <c r="J48" s="3">
        <f t="shared" si="5"/>
        <v>0.2</v>
      </c>
      <c r="K48" s="3">
        <f t="shared" si="4"/>
        <v>0.2</v>
      </c>
    </row>
    <row r="49" spans="1:16" x14ac:dyDescent="0.2">
      <c r="A49" s="2">
        <v>42856</v>
      </c>
      <c r="B49">
        <v>5</v>
      </c>
      <c r="C49">
        <v>0</v>
      </c>
      <c r="D49">
        <v>0</v>
      </c>
      <c r="E49">
        <f t="shared" si="0"/>
        <v>5</v>
      </c>
      <c r="F49" s="5">
        <f t="shared" si="1"/>
        <v>0</v>
      </c>
      <c r="G49" s="3">
        <f t="shared" si="2"/>
        <v>0</v>
      </c>
      <c r="H49" s="3">
        <f>(D45+D46+D47+D48+D49)/(($B$45+E49)/2)</f>
        <v>0</v>
      </c>
      <c r="I49" s="3">
        <f>(D39+D40+D41+D42+D43+D44+D45+D46+D47+D48+D49)/(($B$39+E49)/2)</f>
        <v>0.2</v>
      </c>
      <c r="J49" s="3">
        <f t="shared" si="5"/>
        <v>0.2</v>
      </c>
      <c r="K49" s="3">
        <f t="shared" si="4"/>
        <v>0.2</v>
      </c>
    </row>
    <row r="50" spans="1:16" x14ac:dyDescent="0.2">
      <c r="A50" s="2">
        <v>42887</v>
      </c>
      <c r="B50">
        <v>5</v>
      </c>
      <c r="C50">
        <v>0</v>
      </c>
      <c r="D50">
        <v>0</v>
      </c>
      <c r="E50">
        <f t="shared" si="0"/>
        <v>5</v>
      </c>
      <c r="F50" s="5">
        <f t="shared" si="1"/>
        <v>0</v>
      </c>
      <c r="G50" s="3">
        <f t="shared" si="2"/>
        <v>0</v>
      </c>
      <c r="H50" s="3">
        <f>(D45+D46+D47+D48+D49+D50)/(($B$45+E50)/2)</f>
        <v>0</v>
      </c>
      <c r="I50" s="3">
        <f>(D39+D40+D41+D42+D43+D44+D45+D46+D47+D48+D49+D50)/(($B$39+E50)/2)</f>
        <v>0.2</v>
      </c>
      <c r="J50" s="3">
        <f t="shared" si="5"/>
        <v>0.2</v>
      </c>
      <c r="K50" s="3">
        <f t="shared" si="4"/>
        <v>0.2</v>
      </c>
    </row>
    <row r="51" spans="1:16" x14ac:dyDescent="0.2">
      <c r="A51" s="2">
        <v>42917</v>
      </c>
      <c r="B51">
        <v>5</v>
      </c>
      <c r="C51">
        <v>0</v>
      </c>
      <c r="D51">
        <v>0</v>
      </c>
      <c r="E51">
        <f t="shared" si="0"/>
        <v>5</v>
      </c>
      <c r="F51" s="5">
        <f t="shared" si="1"/>
        <v>0</v>
      </c>
      <c r="G51" s="3">
        <f t="shared" si="2"/>
        <v>0</v>
      </c>
      <c r="H51" s="3">
        <f>(D45+D46+D47+D48+D49+D50+D51)/(($B$45+E51)/2)</f>
        <v>0</v>
      </c>
      <c r="I51" s="3">
        <f>D51/(($B$51+E51)/2)</f>
        <v>0</v>
      </c>
      <c r="J51" s="3">
        <f t="shared" si="5"/>
        <v>0</v>
      </c>
      <c r="K51" s="3">
        <f t="shared" si="4"/>
        <v>0</v>
      </c>
    </row>
    <row r="52" spans="1:16" x14ac:dyDescent="0.2">
      <c r="A52" s="2">
        <v>42948</v>
      </c>
      <c r="B52">
        <v>5</v>
      </c>
      <c r="C52">
        <v>0</v>
      </c>
      <c r="D52">
        <v>0</v>
      </c>
      <c r="E52">
        <f t="shared" si="0"/>
        <v>5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</v>
      </c>
      <c r="I52" s="3">
        <f>(D51+D52)/(($B$51+E52)/2)</f>
        <v>0</v>
      </c>
      <c r="J52" s="3">
        <f t="shared" si="5"/>
        <v>0</v>
      </c>
      <c r="K52" s="3">
        <f t="shared" si="4"/>
        <v>0</v>
      </c>
    </row>
    <row r="53" spans="1:16" x14ac:dyDescent="0.2">
      <c r="A53" s="2">
        <v>42979</v>
      </c>
      <c r="B53">
        <v>5</v>
      </c>
      <c r="C53">
        <v>0</v>
      </c>
      <c r="D53">
        <v>0</v>
      </c>
      <c r="E53">
        <f t="shared" si="0"/>
        <v>5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</v>
      </c>
      <c r="I53" s="3">
        <f>(D51+D52+D53)/(($B$51+E53)/2)</f>
        <v>0</v>
      </c>
      <c r="J53" s="3">
        <f t="shared" si="5"/>
        <v>0</v>
      </c>
      <c r="K53" s="3">
        <f t="shared" si="4"/>
        <v>0</v>
      </c>
    </row>
    <row r="54" spans="1:16" x14ac:dyDescent="0.2">
      <c r="A54" s="2">
        <v>43009</v>
      </c>
      <c r="B54">
        <v>5</v>
      </c>
      <c r="C54">
        <v>0</v>
      </c>
      <c r="D54">
        <v>0</v>
      </c>
      <c r="E54">
        <f t="shared" si="0"/>
        <v>5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</v>
      </c>
      <c r="I54" s="3">
        <f>(D51+D52+D53+D54)/(($B$51+E54)/2)</f>
        <v>0</v>
      </c>
      <c r="J54" s="3">
        <f t="shared" si="5"/>
        <v>0</v>
      </c>
      <c r="K54" s="3">
        <f t="shared" si="4"/>
        <v>0</v>
      </c>
    </row>
    <row r="55" spans="1:16" x14ac:dyDescent="0.2">
      <c r="A55" s="2">
        <v>43040</v>
      </c>
      <c r="B55">
        <v>5</v>
      </c>
      <c r="C55">
        <v>0</v>
      </c>
      <c r="D55">
        <v>0</v>
      </c>
      <c r="E55">
        <f t="shared" si="0"/>
        <v>5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</v>
      </c>
      <c r="I55" s="3">
        <f>(D51+D52+D53+D54+D55)/(($B$51+E55)/2)</f>
        <v>0</v>
      </c>
      <c r="J55" s="3">
        <f t="shared" si="5"/>
        <v>0</v>
      </c>
      <c r="K55" s="3">
        <f t="shared" si="4"/>
        <v>0</v>
      </c>
    </row>
    <row r="56" spans="1:16" x14ac:dyDescent="0.2">
      <c r="A56" s="2">
        <v>43070</v>
      </c>
      <c r="B56">
        <v>5</v>
      </c>
      <c r="C56">
        <v>0</v>
      </c>
      <c r="D56">
        <v>0</v>
      </c>
      <c r="E56">
        <f t="shared" si="0"/>
        <v>5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</v>
      </c>
      <c r="I56" s="3">
        <f>(D51+D52+D53+D54+D55+D56)/(($B$51+E56)/2)</f>
        <v>0</v>
      </c>
      <c r="J56" s="3">
        <f t="shared" si="5"/>
        <v>0</v>
      </c>
      <c r="K56" s="3">
        <f t="shared" si="4"/>
        <v>0</v>
      </c>
    </row>
    <row r="57" spans="1:16" x14ac:dyDescent="0.2">
      <c r="A57" s="2">
        <v>43101</v>
      </c>
      <c r="B57">
        <v>5</v>
      </c>
      <c r="C57">
        <v>0</v>
      </c>
      <c r="D57">
        <v>0</v>
      </c>
      <c r="E57">
        <f t="shared" si="0"/>
        <v>5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</v>
      </c>
      <c r="K57" s="3">
        <f t="shared" si="4"/>
        <v>0</v>
      </c>
    </row>
    <row r="58" spans="1:16" x14ac:dyDescent="0.2">
      <c r="A58" s="2">
        <v>43132</v>
      </c>
      <c r="B58">
        <v>5</v>
      </c>
      <c r="C58">
        <v>3</v>
      </c>
      <c r="D58">
        <v>1</v>
      </c>
      <c r="E58">
        <f t="shared" si="0"/>
        <v>7</v>
      </c>
      <c r="F58" s="5">
        <f t="shared" si="1"/>
        <v>2</v>
      </c>
      <c r="G58" s="3">
        <f t="shared" si="2"/>
        <v>0.16666666666666666</v>
      </c>
      <c r="H58" s="3">
        <f>(D57+D58)/(($B$57+E58)/2)</f>
        <v>0.16666666666666666</v>
      </c>
      <c r="I58" s="3">
        <f>(D51+D52+D53+D54+D55+D56+D57+D58)/(($B$51+E58)/2)</f>
        <v>0.16666666666666666</v>
      </c>
      <c r="J58" s="3">
        <f t="shared" si="5"/>
        <v>0.16666666666666666</v>
      </c>
      <c r="K58" s="3">
        <f t="shared" si="4"/>
        <v>0.16666666666666666</v>
      </c>
      <c r="L58">
        <v>1</v>
      </c>
      <c r="P58" s="6"/>
    </row>
    <row r="59" spans="1:16" x14ac:dyDescent="0.2">
      <c r="A59" s="2">
        <v>43160</v>
      </c>
      <c r="B59">
        <v>7</v>
      </c>
      <c r="C59">
        <v>3</v>
      </c>
      <c r="D59">
        <v>0</v>
      </c>
      <c r="E59">
        <f t="shared" si="0"/>
        <v>10</v>
      </c>
      <c r="F59" s="5">
        <f t="shared" si="1"/>
        <v>3</v>
      </c>
      <c r="G59" s="3">
        <f t="shared" si="2"/>
        <v>0</v>
      </c>
      <c r="H59" s="3">
        <f>(D57+D58+D59)/(($B$57+E59)/2)</f>
        <v>0.13333333333333333</v>
      </c>
      <c r="I59" s="3">
        <f>(D51+D52+D53+D54+D55+D56+D57+D58+D59)/(($B$51+E59)/2)</f>
        <v>0.13333333333333333</v>
      </c>
      <c r="J59" s="3">
        <f t="shared" si="5"/>
        <v>0.13333333333333333</v>
      </c>
      <c r="K59" s="3">
        <f t="shared" si="4"/>
        <v>0.13333333333333333</v>
      </c>
      <c r="P59" s="6"/>
    </row>
    <row r="60" spans="1:16" x14ac:dyDescent="0.2">
      <c r="A60" s="2">
        <v>43191</v>
      </c>
      <c r="B60">
        <v>10</v>
      </c>
      <c r="C60">
        <v>0</v>
      </c>
      <c r="D60">
        <v>0</v>
      </c>
      <c r="E60">
        <f t="shared" si="0"/>
        <v>10</v>
      </c>
      <c r="F60" s="5">
        <f t="shared" si="1"/>
        <v>0</v>
      </c>
      <c r="G60" s="3">
        <f t="shared" si="2"/>
        <v>0</v>
      </c>
      <c r="H60" s="3">
        <f>(D57+D58+D59+D60)/(($B$57+E60)/2)</f>
        <v>0.13333333333333333</v>
      </c>
      <c r="I60" s="3">
        <f>(D51+D52+D53+D54+D55+D56+D57+D58+D59+D60)/(($B$51+E60)/2)</f>
        <v>0.13333333333333333</v>
      </c>
      <c r="J60" s="3">
        <f t="shared" si="5"/>
        <v>0.13333333333333333</v>
      </c>
      <c r="K60" s="3">
        <f t="shared" si="4"/>
        <v>0.13333333333333333</v>
      </c>
    </row>
    <row r="61" spans="1:16" x14ac:dyDescent="0.2">
      <c r="A61" s="2">
        <v>43221</v>
      </c>
      <c r="B61">
        <v>10</v>
      </c>
      <c r="C61">
        <v>0</v>
      </c>
      <c r="D61">
        <v>1</v>
      </c>
      <c r="E61">
        <f t="shared" si="0"/>
        <v>9</v>
      </c>
      <c r="F61" s="5">
        <f t="shared" si="1"/>
        <v>-1</v>
      </c>
      <c r="G61" s="3">
        <f t="shared" si="2"/>
        <v>0.10526315789473684</v>
      </c>
      <c r="H61" s="3">
        <f>(D57+D58+D59+D60+D61)/(($B$57+E61)/2)</f>
        <v>0.2857142857142857</v>
      </c>
      <c r="I61" s="3">
        <f>(D51+D52+D53+D54+D55+D56+D57+D58+D59+D60+D61)/(($B$51+E61)/2)</f>
        <v>0.2857142857142857</v>
      </c>
      <c r="J61" s="3">
        <f t="shared" si="5"/>
        <v>0.2857142857142857</v>
      </c>
      <c r="K61" s="3">
        <f t="shared" si="4"/>
        <v>0.2857142857142857</v>
      </c>
      <c r="L61">
        <v>1</v>
      </c>
    </row>
    <row r="62" spans="1:16" x14ac:dyDescent="0.2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0.2857142857142857</v>
      </c>
      <c r="I62" s="3">
        <f>(D51+D52+D53+D54+D55+D56+D57+D58+D59+D60+D61+D62)/(($B$51+E62)/2)</f>
        <v>0.2857142857142857</v>
      </c>
      <c r="J62" s="3">
        <f t="shared" si="5"/>
        <v>0.2857142857142857</v>
      </c>
      <c r="K62" s="3">
        <f t="shared" si="4"/>
        <v>0.2857142857142857</v>
      </c>
    </row>
    <row r="63" spans="1:16" x14ac:dyDescent="0.2">
      <c r="A63" s="2">
        <v>43282</v>
      </c>
      <c r="B63">
        <v>9</v>
      </c>
      <c r="C63">
        <v>1</v>
      </c>
      <c r="D63">
        <v>0</v>
      </c>
      <c r="E63">
        <f t="shared" si="0"/>
        <v>10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0.26666666666666666</v>
      </c>
      <c r="I63" s="3">
        <f>(D63)/(($B$63+E63)/2)</f>
        <v>0</v>
      </c>
      <c r="J63" s="3">
        <f t="shared" si="5"/>
        <v>0.26666666666666666</v>
      </c>
      <c r="K63" s="3">
        <f t="shared" si="4"/>
        <v>0.26666666666666666</v>
      </c>
    </row>
    <row r="64" spans="1:16" x14ac:dyDescent="0.2">
      <c r="A64" s="2">
        <v>43313</v>
      </c>
      <c r="B64">
        <v>10</v>
      </c>
      <c r="C64">
        <v>0</v>
      </c>
      <c r="D64">
        <v>0</v>
      </c>
      <c r="E64">
        <f t="shared" si="0"/>
        <v>10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0.26666666666666666</v>
      </c>
      <c r="I64" s="3">
        <f>(D63+D64)/(($B$63+E64)/2)</f>
        <v>0</v>
      </c>
      <c r="J64" s="3">
        <f t="shared" si="5"/>
        <v>0.26666666666666666</v>
      </c>
      <c r="K64" s="3">
        <f t="shared" si="4"/>
        <v>0.26666666666666666</v>
      </c>
    </row>
    <row r="65" spans="1:16" x14ac:dyDescent="0.2">
      <c r="A65" s="2">
        <v>43344</v>
      </c>
      <c r="B65">
        <v>10</v>
      </c>
      <c r="C65">
        <v>0</v>
      </c>
      <c r="D65">
        <v>0</v>
      </c>
      <c r="E65">
        <f t="shared" si="0"/>
        <v>10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0.26666666666666666</v>
      </c>
      <c r="I65" s="3">
        <f>(D63+D64+D65)/(($B$63+E65)/2)</f>
        <v>0</v>
      </c>
      <c r="J65" s="3">
        <f t="shared" si="5"/>
        <v>0.26666666666666666</v>
      </c>
      <c r="K65" s="3">
        <f t="shared" si="4"/>
        <v>0.26666666666666666</v>
      </c>
    </row>
    <row r="66" spans="1:16" x14ac:dyDescent="0.2">
      <c r="A66" s="2">
        <v>43374</v>
      </c>
      <c r="B66">
        <v>10</v>
      </c>
      <c r="C66">
        <v>0</v>
      </c>
      <c r="D66">
        <v>0</v>
      </c>
      <c r="E66">
        <f t="shared" si="0"/>
        <v>10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0.26666666666666666</v>
      </c>
      <c r="I66" s="3">
        <f>(D63+D64+D65+D66)/(($B$63+E66)/2)</f>
        <v>0</v>
      </c>
      <c r="J66" s="3">
        <f t="shared" si="5"/>
        <v>0.26666666666666666</v>
      </c>
      <c r="K66" s="3">
        <f t="shared" si="4"/>
        <v>0.26666666666666666</v>
      </c>
    </row>
    <row r="67" spans="1:16" x14ac:dyDescent="0.2">
      <c r="A67" s="2">
        <v>43405</v>
      </c>
      <c r="B67">
        <v>10</v>
      </c>
      <c r="C67">
        <v>0</v>
      </c>
      <c r="D67">
        <v>0</v>
      </c>
      <c r="E67">
        <f t="shared" ref="E67:E86" si="6">B67+C67-D67</f>
        <v>10</v>
      </c>
      <c r="F67" s="5">
        <f t="shared" ref="F67:F86" si="7">C67-D67</f>
        <v>0</v>
      </c>
      <c r="G67" s="3">
        <f t="shared" ref="G67:G86" si="8">D67/((B67+E67)/2)</f>
        <v>0</v>
      </c>
      <c r="H67" s="3">
        <f>(D57+D58+D59+D60+D61+D62+D63+D64+D65+D66+D67)/(($B$57+E67)/2)</f>
        <v>0.26666666666666666</v>
      </c>
      <c r="I67" s="3">
        <f>(D63+D64+D65+D66+D67)/(($B$63+E67)/2)</f>
        <v>0</v>
      </c>
      <c r="J67" s="3">
        <f t="shared" si="5"/>
        <v>0.26666666666666666</v>
      </c>
      <c r="K67" s="3">
        <f t="shared" si="4"/>
        <v>0.26666666666666666</v>
      </c>
    </row>
    <row r="68" spans="1:16" x14ac:dyDescent="0.2">
      <c r="A68" s="2">
        <v>43435</v>
      </c>
      <c r="B68">
        <v>10</v>
      </c>
      <c r="C68">
        <v>0</v>
      </c>
      <c r="D68">
        <v>0</v>
      </c>
      <c r="E68">
        <f t="shared" si="6"/>
        <v>10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0.26666666666666666</v>
      </c>
      <c r="I68" s="3">
        <f>(D63+D64+D65+D66+D67+D68)/(($B$63+E68)/2)</f>
        <v>0</v>
      </c>
      <c r="J68" s="3">
        <f t="shared" si="5"/>
        <v>0.26666666666666666</v>
      </c>
      <c r="K68" s="3">
        <f t="shared" si="4"/>
        <v>0.26666666666666666</v>
      </c>
    </row>
    <row r="69" spans="1:16" x14ac:dyDescent="0.2">
      <c r="A69" s="2">
        <v>43466</v>
      </c>
      <c r="B69">
        <v>10</v>
      </c>
      <c r="C69">
        <v>0</v>
      </c>
      <c r="D69">
        <v>0</v>
      </c>
      <c r="E69">
        <f t="shared" si="6"/>
        <v>10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0.26666666666666666</v>
      </c>
      <c r="K69" s="3">
        <f t="shared" si="4"/>
        <v>0.26666666666666666</v>
      </c>
    </row>
    <row r="70" spans="1:16" x14ac:dyDescent="0.2">
      <c r="A70" s="2">
        <v>43497</v>
      </c>
      <c r="B70">
        <v>10</v>
      </c>
      <c r="C70">
        <v>0</v>
      </c>
      <c r="D70">
        <v>0</v>
      </c>
      <c r="E70">
        <f t="shared" si="6"/>
        <v>10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0.11764705882352941</v>
      </c>
      <c r="K70" s="3">
        <f t="shared" si="4"/>
        <v>0.11764705882352941</v>
      </c>
    </row>
    <row r="71" spans="1:16" x14ac:dyDescent="0.2">
      <c r="A71" s="2">
        <v>43525</v>
      </c>
      <c r="B71">
        <v>10</v>
      </c>
      <c r="C71">
        <v>0</v>
      </c>
      <c r="D71">
        <v>0</v>
      </c>
      <c r="E71">
        <f t="shared" si="6"/>
        <v>10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0.1</v>
      </c>
      <c r="K71" s="3">
        <f t="shared" si="4"/>
        <v>0.1</v>
      </c>
    </row>
    <row r="72" spans="1:16" x14ac:dyDescent="0.2">
      <c r="A72" s="2">
        <v>43556</v>
      </c>
      <c r="B72">
        <v>10</v>
      </c>
      <c r="C72">
        <v>0</v>
      </c>
      <c r="D72">
        <v>0</v>
      </c>
      <c r="E72">
        <f t="shared" si="6"/>
        <v>10</v>
      </c>
      <c r="F72" s="5">
        <f t="shared" si="7"/>
        <v>0</v>
      </c>
      <c r="G72" s="3">
        <f t="shared" si="8"/>
        <v>0</v>
      </c>
      <c r="H72" s="3">
        <f>(D69+D70+D71+D72)/(($B$69+E72)/2)</f>
        <v>0</v>
      </c>
      <c r="I72" s="3">
        <f>(D63+D64+D65+D66+D67+D68+D69+D70+D71+D72)/(($B$63+E72)/2)</f>
        <v>0</v>
      </c>
      <c r="J72" s="3">
        <f t="shared" si="5"/>
        <v>0.1</v>
      </c>
      <c r="K72" s="3">
        <f t="shared" si="4"/>
        <v>0.1</v>
      </c>
    </row>
    <row r="73" spans="1:16" x14ac:dyDescent="0.2">
      <c r="A73" s="2">
        <v>43586</v>
      </c>
      <c r="B73">
        <v>10</v>
      </c>
      <c r="C73">
        <v>0</v>
      </c>
      <c r="D73">
        <v>0</v>
      </c>
      <c r="E73">
        <f t="shared" si="6"/>
        <v>10</v>
      </c>
      <c r="F73" s="5">
        <f t="shared" si="7"/>
        <v>0</v>
      </c>
      <c r="G73" s="3">
        <f t="shared" si="8"/>
        <v>0</v>
      </c>
      <c r="H73" s="3">
        <f>(D69+D70+D71+D72+D73)/(($B$69+E73)/2)</f>
        <v>0</v>
      </c>
      <c r="I73" s="3">
        <f>(D63+D64+D65+D66+D67+D68+D69+D70+D71+D72+D73)/(($B$63+E73)/2)</f>
        <v>0</v>
      </c>
      <c r="J73" s="3">
        <f t="shared" si="5"/>
        <v>0</v>
      </c>
      <c r="K73" s="3">
        <f t="shared" si="4"/>
        <v>0</v>
      </c>
    </row>
    <row r="74" spans="1:16" x14ac:dyDescent="0.2">
      <c r="A74" s="2">
        <v>43617</v>
      </c>
      <c r="B74">
        <v>10</v>
      </c>
      <c r="C74">
        <v>3</v>
      </c>
      <c r="D74">
        <v>3</v>
      </c>
      <c r="E74">
        <f t="shared" si="6"/>
        <v>10</v>
      </c>
      <c r="F74" s="5">
        <f t="shared" si="7"/>
        <v>0</v>
      </c>
      <c r="G74" s="3">
        <f t="shared" si="8"/>
        <v>0.3</v>
      </c>
      <c r="H74" s="3">
        <f>(D69+D70+D71+D72+D73+D74)/(($B$69+E74)/2)</f>
        <v>0.3</v>
      </c>
      <c r="I74" s="3">
        <f>(D63+D64+D65+D66+D67+D68+D69+D70+D71+D72+D73+D74)/(($B$63+E74)/2)</f>
        <v>0.31578947368421051</v>
      </c>
      <c r="J74" s="3">
        <f t="shared" si="5"/>
        <v>0.31578947368421051</v>
      </c>
      <c r="K74" s="3">
        <f t="shared" si="4"/>
        <v>0.31578947368421051</v>
      </c>
      <c r="L74">
        <v>3</v>
      </c>
    </row>
    <row r="75" spans="1:16" x14ac:dyDescent="0.2">
      <c r="A75" s="2">
        <v>43647</v>
      </c>
      <c r="B75">
        <v>10</v>
      </c>
      <c r="C75">
        <v>0</v>
      </c>
      <c r="D75">
        <v>0</v>
      </c>
      <c r="E75">
        <f t="shared" si="6"/>
        <v>10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0.3</v>
      </c>
      <c r="I75" s="3">
        <f>(D75)/(($B$75+E75)/2)</f>
        <v>0</v>
      </c>
      <c r="J75" s="3">
        <f t="shared" si="5"/>
        <v>0.3</v>
      </c>
      <c r="K75" s="3">
        <f t="shared" si="4"/>
        <v>0.3</v>
      </c>
    </row>
    <row r="76" spans="1:16" x14ac:dyDescent="0.2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0.3</v>
      </c>
      <c r="I76" s="3">
        <f>(D75+D76)/(($B$75+E76)/2)</f>
        <v>0</v>
      </c>
      <c r="J76" s="3">
        <f t="shared" si="5"/>
        <v>0.3</v>
      </c>
      <c r="K76" s="3">
        <f t="shared" si="4"/>
        <v>0.3</v>
      </c>
    </row>
    <row r="77" spans="1:16" x14ac:dyDescent="0.2">
      <c r="A77" s="2">
        <v>43709</v>
      </c>
      <c r="B77">
        <v>10</v>
      </c>
      <c r="C77">
        <v>0</v>
      </c>
      <c r="D77">
        <v>0</v>
      </c>
      <c r="E77">
        <f t="shared" si="6"/>
        <v>10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0.3</v>
      </c>
      <c r="I77" s="3">
        <f>(D75+D76+D77)/(($B$75+E77)/2)</f>
        <v>0</v>
      </c>
      <c r="J77" s="3">
        <f t="shared" si="5"/>
        <v>0.3</v>
      </c>
      <c r="K77" s="3">
        <f t="shared" si="4"/>
        <v>0.3</v>
      </c>
    </row>
    <row r="78" spans="1:16" x14ac:dyDescent="0.2">
      <c r="A78" s="2">
        <v>43739</v>
      </c>
      <c r="B78">
        <v>10</v>
      </c>
      <c r="C78">
        <v>0</v>
      </c>
      <c r="D78">
        <v>0</v>
      </c>
      <c r="E78">
        <f t="shared" si="6"/>
        <v>10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0.3</v>
      </c>
      <c r="I78" s="3">
        <f>(D75+D76+D77+D78)/(($B$75+E78)/2)</f>
        <v>0</v>
      </c>
      <c r="J78" s="3">
        <f t="shared" si="5"/>
        <v>0.3</v>
      </c>
      <c r="K78" s="3">
        <f t="shared" ref="K78:K89" si="9">((L67-O67)+(L68-O68)+(L69-O69)+(L70-O70)+(L71-O71)+(L72-O72)+(L73-O73)+(L74-O74)+(L75-O75)+(L76-O76)+(L77-O77)+(L78-O78))/((B67+E78)/2)</f>
        <v>0.3</v>
      </c>
    </row>
    <row r="79" spans="1:16" x14ac:dyDescent="0.2">
      <c r="A79" s="2">
        <v>43770</v>
      </c>
      <c r="B79">
        <v>10</v>
      </c>
      <c r="C79">
        <v>0</v>
      </c>
      <c r="D79">
        <v>0</v>
      </c>
      <c r="E79">
        <f t="shared" si="6"/>
        <v>10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0.3</v>
      </c>
      <c r="I79" s="3">
        <f>(D75+D76+D77+D78+D79)/(($B$75+E79)/2)</f>
        <v>0</v>
      </c>
      <c r="J79" s="3">
        <f t="shared" si="5"/>
        <v>0.3</v>
      </c>
      <c r="K79" s="3">
        <f t="shared" si="9"/>
        <v>0.3</v>
      </c>
    </row>
    <row r="80" spans="1:16" x14ac:dyDescent="0.2">
      <c r="A80" s="2">
        <v>43800</v>
      </c>
      <c r="B80">
        <v>10</v>
      </c>
      <c r="C80">
        <v>2</v>
      </c>
      <c r="D80">
        <v>1</v>
      </c>
      <c r="E80">
        <f t="shared" si="6"/>
        <v>11</v>
      </c>
      <c r="F80" s="5">
        <f t="shared" si="7"/>
        <v>1</v>
      </c>
      <c r="G80" s="3">
        <f t="shared" si="8"/>
        <v>9.5238095238095233E-2</v>
      </c>
      <c r="H80" s="3">
        <f>(D69+D70+D71+D72+D73+D74+D75+D76+D77+D78+D79+D80)/(($B$69+E80)/2)</f>
        <v>0.38095238095238093</v>
      </c>
      <c r="I80" s="3">
        <f>(D75+D76+D77+D78+D79+D80)/(($B$75+E80)/2)</f>
        <v>9.5238095238095233E-2</v>
      </c>
      <c r="J80" s="3">
        <f t="shared" si="5"/>
        <v>0.38095238095238093</v>
      </c>
      <c r="K80" s="3">
        <f t="shared" si="9"/>
        <v>0.38095238095238093</v>
      </c>
      <c r="L80">
        <v>1</v>
      </c>
      <c r="P80" s="6"/>
    </row>
    <row r="81" spans="1:16" x14ac:dyDescent="0.2">
      <c r="A81" s="2">
        <v>43831</v>
      </c>
      <c r="B81">
        <v>11</v>
      </c>
      <c r="C81">
        <v>0</v>
      </c>
      <c r="D81">
        <v>1</v>
      </c>
      <c r="E81">
        <f t="shared" si="6"/>
        <v>10</v>
      </c>
      <c r="F81" s="5">
        <f t="shared" si="7"/>
        <v>-1</v>
      </c>
      <c r="G81" s="3">
        <f t="shared" si="8"/>
        <v>9.5238095238095233E-2</v>
      </c>
      <c r="H81" s="3">
        <f>(D81)/(($B$81+E81)/2)</f>
        <v>9.5238095238095233E-2</v>
      </c>
      <c r="I81" s="3">
        <f>(D75+D76+D77+D78+D79+D80+D81)/(($B$75+E81)/2)</f>
        <v>0.2</v>
      </c>
      <c r="J81" s="3">
        <f t="shared" si="5"/>
        <v>0.5</v>
      </c>
      <c r="K81" s="3">
        <f t="shared" si="9"/>
        <v>0.5</v>
      </c>
      <c r="L81">
        <v>1</v>
      </c>
      <c r="P81" s="6"/>
    </row>
    <row r="82" spans="1:16" x14ac:dyDescent="0.2">
      <c r="A82" s="2">
        <v>43862</v>
      </c>
      <c r="B82">
        <v>10</v>
      </c>
      <c r="C82">
        <v>0</v>
      </c>
      <c r="D82">
        <v>0</v>
      </c>
      <c r="E82">
        <f t="shared" si="6"/>
        <v>10</v>
      </c>
      <c r="F82" s="5">
        <f t="shared" si="7"/>
        <v>0</v>
      </c>
      <c r="G82" s="3">
        <f t="shared" si="8"/>
        <v>0</v>
      </c>
      <c r="H82" s="3">
        <f>(D81+D82)/(($B$81+E82)/2)</f>
        <v>9.5238095238095233E-2</v>
      </c>
      <c r="I82" s="3">
        <f>(D75+D76+D77+D78+D79+D80+D81+D82)/(($B$75+E82)/2)</f>
        <v>0.2</v>
      </c>
      <c r="J82" s="3">
        <f t="shared" si="5"/>
        <v>0.5</v>
      </c>
      <c r="K82" s="3">
        <f t="shared" si="9"/>
        <v>0.5</v>
      </c>
    </row>
    <row r="83" spans="1:16" x14ac:dyDescent="0.2">
      <c r="A83" s="2">
        <v>43891</v>
      </c>
      <c r="B83">
        <v>10</v>
      </c>
      <c r="C83">
        <v>0</v>
      </c>
      <c r="D83">
        <v>1</v>
      </c>
      <c r="E83">
        <f t="shared" si="6"/>
        <v>9</v>
      </c>
      <c r="F83" s="5">
        <f t="shared" si="7"/>
        <v>-1</v>
      </c>
      <c r="G83" s="3">
        <f t="shared" si="8"/>
        <v>0.10526315789473684</v>
      </c>
      <c r="H83" s="3">
        <f>(D81+D82+D83)/(($B$81+E83)/2)</f>
        <v>0.2</v>
      </c>
      <c r="I83" s="3">
        <f>(D75+D76+D77+D78+D79+D80+D81+D82+D83)/(($B$75+E83)/2)</f>
        <v>0.31578947368421051</v>
      </c>
      <c r="J83" s="3">
        <f t="shared" si="5"/>
        <v>0.63157894736842102</v>
      </c>
      <c r="K83" s="3">
        <f t="shared" si="9"/>
        <v>0.63157894736842102</v>
      </c>
      <c r="L83">
        <v>1</v>
      </c>
      <c r="P83" s="6"/>
    </row>
    <row r="84" spans="1:16" x14ac:dyDescent="0.2">
      <c r="A84" s="2">
        <v>43922</v>
      </c>
      <c r="B84">
        <v>9</v>
      </c>
      <c r="C84">
        <v>0</v>
      </c>
      <c r="D84">
        <v>0</v>
      </c>
      <c r="E84">
        <f t="shared" si="6"/>
        <v>9</v>
      </c>
      <c r="F84" s="5">
        <f t="shared" si="7"/>
        <v>0</v>
      </c>
      <c r="G84" s="3">
        <f t="shared" si="8"/>
        <v>0</v>
      </c>
      <c r="H84" s="3">
        <f>(D81+D82+D83+D84)/(($B$81+E84)/2)</f>
        <v>0.2</v>
      </c>
      <c r="I84" s="3">
        <f>(D75+D76+D77+D78+D79+D80+D81+D82+D83+D84)/(($B$75+E84)/2)</f>
        <v>0.31578947368421051</v>
      </c>
      <c r="J84" s="3">
        <f t="shared" si="5"/>
        <v>0.63157894736842102</v>
      </c>
      <c r="K84" s="3">
        <f t="shared" si="9"/>
        <v>0.63157894736842102</v>
      </c>
    </row>
    <row r="85" spans="1:16" x14ac:dyDescent="0.2">
      <c r="A85" s="2">
        <v>43952</v>
      </c>
      <c r="B85">
        <v>9</v>
      </c>
      <c r="C85">
        <v>1</v>
      </c>
      <c r="D85">
        <v>0</v>
      </c>
      <c r="E85">
        <f t="shared" si="6"/>
        <v>10</v>
      </c>
      <c r="F85" s="5">
        <f t="shared" si="7"/>
        <v>1</v>
      </c>
      <c r="G85" s="3">
        <f t="shared" si="8"/>
        <v>0</v>
      </c>
      <c r="H85" s="3">
        <f>(D81+D82+D83+D84+D85)/(($B$81+E85)/2)</f>
        <v>0.19047619047619047</v>
      </c>
      <c r="I85" s="3">
        <f>(D75+D76+D77+D78+D79+D80+D81+D82+D83+D84+D85)/(($B$75+E85)/2)</f>
        <v>0.3</v>
      </c>
      <c r="J85" s="3">
        <f t="shared" si="5"/>
        <v>0.6</v>
      </c>
      <c r="K85" s="3">
        <f t="shared" si="9"/>
        <v>0.6</v>
      </c>
      <c r="P85" s="6"/>
    </row>
    <row r="86" spans="1:16" x14ac:dyDescent="0.2">
      <c r="A86" s="2">
        <v>43983</v>
      </c>
      <c r="B86">
        <v>10</v>
      </c>
      <c r="C86">
        <v>0</v>
      </c>
      <c r="D86">
        <v>0</v>
      </c>
      <c r="E86">
        <f t="shared" si="6"/>
        <v>10</v>
      </c>
      <c r="F86" s="5">
        <f t="shared" si="7"/>
        <v>0</v>
      </c>
      <c r="G86" s="3">
        <f t="shared" si="8"/>
        <v>0</v>
      </c>
      <c r="H86" s="3">
        <f>(D81+D82+D83+D84+D85+D86)/(($B$81+E86)/2)</f>
        <v>0.19047619047619047</v>
      </c>
      <c r="I86" s="3">
        <f>(D75+D76+D77+D78+D79+D80+D81+D82+D83+D84+D85+D86)/(($B$75+E86)/2)</f>
        <v>0.3</v>
      </c>
      <c r="J86" s="3">
        <f t="shared" si="5"/>
        <v>0.3</v>
      </c>
      <c r="K86" s="3">
        <f t="shared" si="9"/>
        <v>0.3</v>
      </c>
    </row>
    <row r="87" spans="1:16" x14ac:dyDescent="0.2">
      <c r="A87" s="2">
        <v>44013</v>
      </c>
      <c r="B87">
        <v>10</v>
      </c>
      <c r="C87">
        <v>0</v>
      </c>
      <c r="D87">
        <v>0</v>
      </c>
      <c r="E87">
        <f t="shared" ref="E87:E98" si="10">B87+C87-D87</f>
        <v>10</v>
      </c>
      <c r="F87" s="5">
        <f t="shared" ref="F87:F98" si="11">C87-D87</f>
        <v>0</v>
      </c>
      <c r="G87" s="3">
        <f t="shared" ref="G87:G98" si="12">D87/((B87+E87)/2)</f>
        <v>0</v>
      </c>
      <c r="H87" s="3">
        <f>(D81+D82+D83+D84+D85+D86+D87)/(($B$81+E87)/2)</f>
        <v>0.19047619047619047</v>
      </c>
      <c r="I87" s="3">
        <f>(D87)/(($B$87+E87)/2)</f>
        <v>0</v>
      </c>
      <c r="J87" s="3">
        <f t="shared" ref="J87:J98" si="13">(D76+D77+D78+D79+D80+D81+D82+D83+D84+D85+D86+D87)/((B76+E87)/2)</f>
        <v>0.3</v>
      </c>
      <c r="K87" s="3">
        <f t="shared" si="9"/>
        <v>0.3</v>
      </c>
    </row>
    <row r="88" spans="1:16" x14ac:dyDescent="0.2">
      <c r="A88" s="2">
        <v>44044</v>
      </c>
      <c r="B88">
        <v>10</v>
      </c>
      <c r="C88">
        <v>0</v>
      </c>
      <c r="D88">
        <v>1</v>
      </c>
      <c r="E88">
        <f t="shared" si="10"/>
        <v>9</v>
      </c>
      <c r="F88" s="5">
        <f t="shared" si="11"/>
        <v>-1</v>
      </c>
      <c r="G88" s="3">
        <f t="shared" si="12"/>
        <v>0.10526315789473684</v>
      </c>
      <c r="H88" s="3">
        <f>(D81+D82+D83+D84+D85+D86+D87+D88)/(($B$81+E88)/2)</f>
        <v>0.3</v>
      </c>
      <c r="I88" s="3">
        <f>(D87+D88)/(($B$87+E88)/2)</f>
        <v>0.10526315789473684</v>
      </c>
      <c r="J88" s="3">
        <f t="shared" si="13"/>
        <v>0.42105263157894735</v>
      </c>
      <c r="K88" s="3">
        <f t="shared" si="9"/>
        <v>0.42105263157894735</v>
      </c>
      <c r="L88">
        <v>1</v>
      </c>
      <c r="P88" s="6"/>
    </row>
    <row r="89" spans="1:16" x14ac:dyDescent="0.2">
      <c r="A89" s="2">
        <v>44075</v>
      </c>
      <c r="E89">
        <f t="shared" si="10"/>
        <v>0</v>
      </c>
      <c r="F89" s="5">
        <f t="shared" si="11"/>
        <v>0</v>
      </c>
      <c r="G89" s="3" t="e">
        <f t="shared" si="12"/>
        <v>#DIV/0!</v>
      </c>
      <c r="H89" s="3">
        <f>(D81+D82+D83+D84+D85+D86+D87+D88+D89)/(($B$81+E89)/2)</f>
        <v>0.54545454545454541</v>
      </c>
      <c r="I89" s="3">
        <f>(D87+D88+D89)/(($B$87+E89)/2)</f>
        <v>0.2</v>
      </c>
      <c r="J89" s="3">
        <f t="shared" si="13"/>
        <v>0.8</v>
      </c>
      <c r="K89" s="3">
        <f t="shared" si="9"/>
        <v>0.8</v>
      </c>
    </row>
    <row r="90" spans="1:16" x14ac:dyDescent="0.2">
      <c r="A90" s="2">
        <v>44105</v>
      </c>
      <c r="E90">
        <f t="shared" si="10"/>
        <v>0</v>
      </c>
      <c r="F90" s="5">
        <f t="shared" si="11"/>
        <v>0</v>
      </c>
      <c r="G90" s="3" t="e">
        <f t="shared" si="12"/>
        <v>#DIV/0!</v>
      </c>
      <c r="H90" s="3">
        <f>(D81+D82+D83+D84+D85+D86+D87+D88+D89+D90)/(($B$81+E90)/2)</f>
        <v>0.54545454545454541</v>
      </c>
      <c r="I90" s="3">
        <f>(D87+D88+D89+D90)/(($B$87+E90)/2)</f>
        <v>0.2</v>
      </c>
      <c r="J90" s="3">
        <f t="shared" si="13"/>
        <v>0.8</v>
      </c>
      <c r="K90" s="3">
        <f t="shared" ref="K90:K98" si="14">((L79-O79)+(L80-O80)+(L81-O81)+(L82-O82)+(L83-O83)+(L84-O84)+(L85-O85)+(L86-O86)+(L87-O87)+(L88-O88)+(L89-O89)+(L90-O90))/((B79+E90)/2)</f>
        <v>0.8</v>
      </c>
    </row>
    <row r="91" spans="1:16" x14ac:dyDescent="0.2">
      <c r="A91" s="2">
        <v>44136</v>
      </c>
      <c r="E91">
        <f t="shared" si="10"/>
        <v>0</v>
      </c>
      <c r="F91" s="5">
        <f t="shared" si="11"/>
        <v>0</v>
      </c>
      <c r="G91" s="3" t="e">
        <f t="shared" si="12"/>
        <v>#DIV/0!</v>
      </c>
      <c r="H91" s="3">
        <f>(D81+D82+D83+D84+D85+D86+D87+D88+D89+D90+D91)/(($B$81+E91)/2)</f>
        <v>0.54545454545454541</v>
      </c>
      <c r="I91" s="3">
        <f>(D87+D88+D89+D90+D91)/(($B$87+E91)/2)</f>
        <v>0.2</v>
      </c>
      <c r="J91" s="3">
        <f t="shared" si="13"/>
        <v>0.8</v>
      </c>
      <c r="K91" s="3">
        <f t="shared" si="14"/>
        <v>0.8</v>
      </c>
    </row>
    <row r="92" spans="1:16" x14ac:dyDescent="0.2">
      <c r="A92" s="2">
        <v>44166</v>
      </c>
      <c r="E92">
        <f t="shared" si="10"/>
        <v>0</v>
      </c>
      <c r="F92" s="5">
        <f t="shared" si="11"/>
        <v>0</v>
      </c>
      <c r="G92" s="3" t="e">
        <f t="shared" si="12"/>
        <v>#DIV/0!</v>
      </c>
      <c r="H92" s="3">
        <f>(D81+D82+D83+D84+D85+D86+D87+D88+D89+D90+D91+D92)/(($B$81+E92)/2)</f>
        <v>0.54545454545454541</v>
      </c>
      <c r="I92" s="3">
        <f>(D87+D88+D89+D90+D91+D92)/(($B$87+E92)/2)</f>
        <v>0.2</v>
      </c>
      <c r="J92" s="3">
        <f t="shared" si="13"/>
        <v>0.54545454545454541</v>
      </c>
      <c r="K92" s="3">
        <f t="shared" si="14"/>
        <v>0.54545454545454541</v>
      </c>
    </row>
    <row r="93" spans="1:16" x14ac:dyDescent="0.2">
      <c r="A93" s="2">
        <v>44197</v>
      </c>
      <c r="E93">
        <f t="shared" si="10"/>
        <v>0</v>
      </c>
      <c r="F93" s="5">
        <f t="shared" si="11"/>
        <v>0</v>
      </c>
      <c r="G93" s="3" t="e">
        <f t="shared" si="12"/>
        <v>#DIV/0!</v>
      </c>
      <c r="H93" s="3" t="e">
        <f>(D93)/(($B$93+E93)/2)</f>
        <v>#DIV/0!</v>
      </c>
      <c r="I93" s="3">
        <f>(D87+D88+D89+D90+D91+D92+D93)/(($B$87+E93)/2)</f>
        <v>0.2</v>
      </c>
      <c r="J93" s="3">
        <f t="shared" si="13"/>
        <v>0.4</v>
      </c>
      <c r="K93" s="3">
        <f t="shared" si="14"/>
        <v>0.4</v>
      </c>
    </row>
    <row r="94" spans="1:16" x14ac:dyDescent="0.2">
      <c r="A94" s="2">
        <v>44228</v>
      </c>
      <c r="E94">
        <f t="shared" si="10"/>
        <v>0</v>
      </c>
      <c r="F94" s="5">
        <f t="shared" si="11"/>
        <v>0</v>
      </c>
      <c r="G94" s="3" t="e">
        <f t="shared" si="12"/>
        <v>#DIV/0!</v>
      </c>
      <c r="H94" s="3" t="e">
        <f>(D93+D94)/(($B$93+E94)/2)</f>
        <v>#DIV/0!</v>
      </c>
      <c r="I94" s="3">
        <f>(D87+D88+D89+D90+D91+D92+D93+D94)/(($B$87+E94)/2)</f>
        <v>0.2</v>
      </c>
      <c r="J94" s="3">
        <f t="shared" si="13"/>
        <v>0.4</v>
      </c>
      <c r="K94" s="3">
        <f t="shared" si="14"/>
        <v>0.4</v>
      </c>
    </row>
    <row r="95" spans="1:16" x14ac:dyDescent="0.2">
      <c r="A95" s="2">
        <v>44256</v>
      </c>
      <c r="E95">
        <f t="shared" si="10"/>
        <v>0</v>
      </c>
      <c r="F95" s="5">
        <f t="shared" si="11"/>
        <v>0</v>
      </c>
      <c r="G95" s="3" t="e">
        <f t="shared" si="12"/>
        <v>#DIV/0!</v>
      </c>
      <c r="H95" s="3" t="e">
        <f>(D93+D94+D95)/(($B$93+E95)/2)</f>
        <v>#DIV/0!</v>
      </c>
      <c r="I95" s="3">
        <f>(D87+D88+D89+D90+D91+D92+D93+D94+D95)/(($B$87+E95)/2)</f>
        <v>0.2</v>
      </c>
      <c r="J95" s="3">
        <f t="shared" si="13"/>
        <v>0.22222222222222221</v>
      </c>
      <c r="K95" s="3">
        <f t="shared" si="14"/>
        <v>0.22222222222222221</v>
      </c>
    </row>
    <row r="96" spans="1:16" x14ac:dyDescent="0.2">
      <c r="A96" s="2">
        <v>44287</v>
      </c>
      <c r="E96">
        <f t="shared" si="10"/>
        <v>0</v>
      </c>
      <c r="F96" s="5">
        <f t="shared" si="11"/>
        <v>0</v>
      </c>
      <c r="G96" s="3" t="e">
        <f t="shared" si="12"/>
        <v>#DIV/0!</v>
      </c>
      <c r="H96" s="3" t="e">
        <f>(D93+D94+D95+D96)/(($B$93+E96)/2)</f>
        <v>#DIV/0!</v>
      </c>
      <c r="I96" s="3">
        <f>(D87+D88+D89+D90+D91+D92+D93+D94+D95+D96)/(($B$87+E96)/2)</f>
        <v>0.2</v>
      </c>
      <c r="J96" s="3">
        <f t="shared" si="13"/>
        <v>0.22222222222222221</v>
      </c>
      <c r="K96" s="3">
        <f t="shared" si="14"/>
        <v>0.22222222222222221</v>
      </c>
    </row>
    <row r="97" spans="1:11" x14ac:dyDescent="0.2">
      <c r="A97" s="2">
        <v>44317</v>
      </c>
      <c r="E97">
        <f t="shared" si="10"/>
        <v>0</v>
      </c>
      <c r="F97" s="5">
        <f t="shared" si="11"/>
        <v>0</v>
      </c>
      <c r="G97" s="3" t="e">
        <f t="shared" si="12"/>
        <v>#DIV/0!</v>
      </c>
      <c r="H97" s="3" t="e">
        <f>(D93+D94+D95+D96+D97)/(($B$93+E97)/2)</f>
        <v>#DIV/0!</v>
      </c>
      <c r="I97" s="3">
        <f>(D87+D88+D89+D90+D91+D92+D93+D94+D95+D96+D97)/(($B$87+E97)/2)</f>
        <v>0.2</v>
      </c>
      <c r="J97" s="3">
        <f t="shared" si="13"/>
        <v>0.2</v>
      </c>
      <c r="K97" s="3">
        <f t="shared" si="14"/>
        <v>0.2</v>
      </c>
    </row>
    <row r="98" spans="1:11" x14ac:dyDescent="0.2">
      <c r="A98" s="2">
        <v>44348</v>
      </c>
      <c r="E98">
        <f t="shared" si="10"/>
        <v>0</v>
      </c>
      <c r="F98" s="5">
        <f t="shared" si="11"/>
        <v>0</v>
      </c>
      <c r="G98" s="3" t="e">
        <f t="shared" si="12"/>
        <v>#DIV/0!</v>
      </c>
      <c r="H98" s="3" t="e">
        <f>(D93+D94+D95+D96+D97+D98)/(($B$93+E98)/2)</f>
        <v>#DIV/0!</v>
      </c>
      <c r="I98" s="3">
        <f>(D87+D88+D89+D90+D91+D92+D93+D94+D95+D96+D97+D98)/(($B$87+E98)/2)</f>
        <v>0.2</v>
      </c>
      <c r="J98" s="3">
        <f t="shared" si="13"/>
        <v>0.2</v>
      </c>
      <c r="K98" s="3">
        <f t="shared" si="14"/>
        <v>0.2</v>
      </c>
    </row>
  </sheetData>
  <mergeCells count="1">
    <mergeCell ref="A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Roll-Up-All</vt:lpstr>
      <vt:lpstr>Roll-Up-CM</vt:lpstr>
      <vt:lpstr>Roll-Up-CM Supv</vt:lpstr>
      <vt:lpstr>CHS CM</vt:lpstr>
      <vt:lpstr>CHS CM Supv</vt:lpstr>
      <vt:lpstr>Devereux CM</vt:lpstr>
      <vt:lpstr>Devereux CM Supv</vt:lpstr>
      <vt:lpstr>One Hope CM</vt:lpstr>
      <vt:lpstr>One Hope CM Supv</vt:lpstr>
      <vt:lpstr>'CHS CM'!Print_Area</vt:lpstr>
    </vt:vector>
  </TitlesOfParts>
  <Company>Children's Home Society of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dawn.mcmanus</dc:creator>
  <cp:lastModifiedBy>Patrick Hollida</cp:lastModifiedBy>
  <cp:lastPrinted>2009-07-02T17:17:53Z</cp:lastPrinted>
  <dcterms:created xsi:type="dcterms:W3CDTF">2003-07-07T15:38:51Z</dcterms:created>
  <dcterms:modified xsi:type="dcterms:W3CDTF">2020-09-15T14:33:46Z</dcterms:modified>
</cp:coreProperties>
</file>