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tabRatio="894" firstSheet="1" activeTab="3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One Hope CM" sheetId="8" r:id="rId8"/>
    <sheet name="One Hope CM Supv" sheetId="9" r:id="rId9"/>
  </sheet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<sst xmlns="http://schemas.openxmlformats.org/spreadsheetml/2006/main" count="132" uniqueCount="15">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</sst>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65">
      <selection activeCell="O91" sqref="O9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98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1" ht="12.75">
      <c r="A88" s="2">
        <v>44044</v>
      </c>
      <c r="E88">
        <f t="shared" si="10"/>
        <v>0</v>
      </c>
      <c r="F88" s="5">
        <f t="shared" si="11"/>
        <v>0</v>
      </c>
      <c r="G88" s="3" t="e">
        <f t="shared" si="12"/>
        <v>#DIV/0!</v>
      </c>
      <c r="H88" s="3">
        <f>(D81+D82+D83+D84+D85+D86+D87+D88)/(($B$81+E88)/2)</f>
        <v>0.6075949367088608</v>
      </c>
      <c r="I88" s="3">
        <f>(D87+D88)/(($B$87+E88)/2)</f>
        <v>0.10397553516819572</v>
      </c>
      <c r="J88" s="3">
        <f t="shared" si="13"/>
        <v>1.0498338870431894</v>
      </c>
      <c r="K88" s="3">
        <f t="shared" si="9"/>
        <v>0.9833887043189369</v>
      </c>
    </row>
    <row r="89" spans="1:11" ht="12.75">
      <c r="A89" s="2">
        <v>44075</v>
      </c>
      <c r="E89">
        <f t="shared" si="10"/>
        <v>0</v>
      </c>
      <c r="F89" s="5">
        <f t="shared" si="11"/>
        <v>0</v>
      </c>
      <c r="G89" s="3" t="e">
        <f t="shared" si="12"/>
        <v>#DIV/0!</v>
      </c>
      <c r="H89" s="3">
        <f>(D81+D82+D83+D84+D85+D86+D87+D88+D89)/(($B$81+E89)/2)</f>
        <v>0.6075949367088608</v>
      </c>
      <c r="I89" s="3">
        <f>(D87+D88+D89)/(($B$87+E89)/2)</f>
        <v>0.10397553516819572</v>
      </c>
      <c r="J89" s="3">
        <f t="shared" si="13"/>
        <v>0.9364548494983278</v>
      </c>
      <c r="K89" s="3">
        <f t="shared" si="9"/>
        <v>0.8695652173913043</v>
      </c>
    </row>
    <row r="90" spans="1:11" ht="12.75">
      <c r="A90" s="2">
        <v>44105</v>
      </c>
      <c r="E90">
        <f t="shared" si="10"/>
        <v>0</v>
      </c>
      <c r="F90" s="5">
        <f t="shared" si="11"/>
        <v>0</v>
      </c>
      <c r="G90" s="3" t="e">
        <f t="shared" si="12"/>
        <v>#DIV/0!</v>
      </c>
      <c r="H90" s="3">
        <f>(D81+D82+D83+D84+D85+D86+D87+D88+D89+D90)/(($B$81+E90)/2)</f>
        <v>0.6075949367088608</v>
      </c>
      <c r="I90" s="3">
        <f>(D87+D88+D89+D90)/(($B$87+E90)/2)</f>
        <v>0.10397553516819572</v>
      </c>
      <c r="J90" s="3">
        <f t="shared" si="13"/>
        <v>0.822429906542056</v>
      </c>
      <c r="K90" s="3">
        <f aca="true" t="shared" si="14" ref="K90:K98">((L79-O79)+(L80-O80)+(L81-O81)+(L82-O82)+(L83-O83)+(L84-O84)+(L85-O85)+(L86-O86)+(L87-O87)+(L88-O88)+(L89-O89)+(L90-O90))/((B79+E90)/2)</f>
        <v>0.7601246105919003</v>
      </c>
    </row>
    <row r="91" spans="1:11" ht="12.75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0.6075949367088608</v>
      </c>
      <c r="I91" s="3">
        <f>(D87+D88+D89+D90+D91)/(($B$87+E91)/2)</f>
        <v>0.10397553516819572</v>
      </c>
      <c r="J91" s="3">
        <f t="shared" si="13"/>
        <v>0.7444794952681388</v>
      </c>
      <c r="K91" s="3">
        <f t="shared" si="14"/>
        <v>0.694006309148265</v>
      </c>
    </row>
    <row r="92" spans="1:11" ht="12.75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0.6075949367088608</v>
      </c>
      <c r="I92" s="3">
        <f>(D87+D88+D89+D90+D91+D92)/(($B$87+E92)/2)</f>
        <v>0.10397553516819572</v>
      </c>
      <c r="J92" s="3">
        <f t="shared" si="13"/>
        <v>0.6075949367088608</v>
      </c>
      <c r="K92" s="3">
        <f t="shared" si="14"/>
        <v>0.569620253164557</v>
      </c>
    </row>
    <row r="93" spans="1:11" ht="12.75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0.10397553516819572</v>
      </c>
      <c r="J93" s="3">
        <f t="shared" si="13"/>
        <v>0.535031847133758</v>
      </c>
      <c r="K93" s="3">
        <f t="shared" si="14"/>
        <v>0.4968152866242038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0.10397553516819572</v>
      </c>
      <c r="J94" s="3">
        <f t="shared" si="13"/>
        <v>0.4645161290322581</v>
      </c>
      <c r="K94" s="3">
        <f t="shared" si="14"/>
        <v>0.43870967741935485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0.10397553516819572</v>
      </c>
      <c r="J95" s="3">
        <f t="shared" si="13"/>
        <v>0.2857142857142857</v>
      </c>
      <c r="K95" s="3">
        <f t="shared" si="14"/>
        <v>0.2727272727272727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0.10397553516819572</v>
      </c>
      <c r="J96" s="3">
        <f t="shared" si="13"/>
        <v>0.2484472049689441</v>
      </c>
      <c r="K96" s="3">
        <f t="shared" si="14"/>
        <v>0.2360248447204969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0.10397553516819572</v>
      </c>
      <c r="J97" s="3">
        <f t="shared" si="13"/>
        <v>0.17177914110429449</v>
      </c>
      <c r="K97" s="3">
        <f t="shared" si="14"/>
        <v>0.15950920245398773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0.10397553516819572</v>
      </c>
      <c r="J98" s="3">
        <f t="shared" si="13"/>
        <v>0.10397553516819572</v>
      </c>
      <c r="K98" s="3">
        <f t="shared" si="14"/>
        <v>0.10397553516819572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7">
      <selection activeCell="A87" sqref="A8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125</v>
      </c>
      <c r="C3">
        <v>6</v>
      </c>
      <c r="D3"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v>128</v>
      </c>
      <c r="C4">
        <v>8</v>
      </c>
      <c r="D4"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v>131</v>
      </c>
      <c r="C5">
        <v>3.5</v>
      </c>
      <c r="D5"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v>129.5</v>
      </c>
      <c r="C6">
        <v>4</v>
      </c>
      <c r="D6"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v>126.5</v>
      </c>
      <c r="C7">
        <v>4</v>
      </c>
      <c r="D7"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v>123.5</v>
      </c>
      <c r="C8">
        <v>4</v>
      </c>
      <c r="D8"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v>123.5</v>
      </c>
      <c r="C9">
        <v>11</v>
      </c>
      <c r="D9"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v>127.5</v>
      </c>
      <c r="C10">
        <v>6</v>
      </c>
      <c r="D10"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v>129.5</v>
      </c>
      <c r="C11">
        <v>3</v>
      </c>
      <c r="D11"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v>127.5</v>
      </c>
      <c r="C12">
        <v>7</v>
      </c>
      <c r="D12"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v>126.5</v>
      </c>
      <c r="C13">
        <v>4</v>
      </c>
      <c r="D13"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v>122.5</v>
      </c>
      <c r="C14">
        <v>3</v>
      </c>
      <c r="D14"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122.5</v>
      </c>
      <c r="C15">
        <v>8</v>
      </c>
      <c r="D15"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v>127.5</v>
      </c>
      <c r="C16">
        <v>9</v>
      </c>
      <c r="D16"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v>127.5</v>
      </c>
      <c r="C17">
        <v>8</v>
      </c>
      <c r="D17"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v>126.5</v>
      </c>
      <c r="C18">
        <v>10</v>
      </c>
      <c r="D18"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v>130.5</v>
      </c>
      <c r="C19">
        <v>3</v>
      </c>
      <c r="D19"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v>126.5</v>
      </c>
      <c r="C20">
        <v>5</v>
      </c>
      <c r="D20"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v>123.5</v>
      </c>
      <c r="C21">
        <v>10.5</v>
      </c>
      <c r="D21"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v>127</v>
      </c>
      <c r="C22">
        <v>7</v>
      </c>
      <c r="D22"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v>126</v>
      </c>
      <c r="C23">
        <v>10</v>
      </c>
      <c r="D23"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v>130</v>
      </c>
      <c r="C24">
        <v>7</v>
      </c>
      <c r="D24"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v>133</v>
      </c>
      <c r="C25">
        <v>7</v>
      </c>
      <c r="D25"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v>133</v>
      </c>
      <c r="C26">
        <v>7</v>
      </c>
      <c r="D26"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v>130</v>
      </c>
      <c r="C27">
        <v>7</v>
      </c>
      <c r="D27"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v>129</v>
      </c>
      <c r="C28">
        <v>10</v>
      </c>
      <c r="D28"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v>126</v>
      </c>
      <c r="C29">
        <v>9</v>
      </c>
      <c r="D29"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v>128</v>
      </c>
      <c r="C30">
        <v>3</v>
      </c>
      <c r="D30"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v>122</v>
      </c>
      <c r="C31">
        <v>4</v>
      </c>
      <c r="D31"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v>121</v>
      </c>
      <c r="C32">
        <v>4</v>
      </c>
      <c r="D32"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v>119</v>
      </c>
      <c r="C33">
        <v>3</v>
      </c>
      <c r="D33"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v>116</v>
      </c>
      <c r="C34">
        <v>13</v>
      </c>
      <c r="D34"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v>120</v>
      </c>
      <c r="C35">
        <v>13</v>
      </c>
      <c r="D35"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v>121</v>
      </c>
      <c r="C36">
        <v>9</v>
      </c>
      <c r="D36"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v>120</v>
      </c>
      <c r="C37">
        <v>14</v>
      </c>
      <c r="D37"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v>127</v>
      </c>
      <c r="C38">
        <v>11</v>
      </c>
      <c r="D38"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v>130</v>
      </c>
      <c r="C39">
        <v>9</v>
      </c>
      <c r="D39"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v>128</v>
      </c>
      <c r="C40">
        <v>7</v>
      </c>
      <c r="D40"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v>131</v>
      </c>
      <c r="C41">
        <v>5</v>
      </c>
      <c r="D41"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v>129</v>
      </c>
      <c r="C42">
        <v>8</v>
      </c>
      <c r="D42"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v>131</v>
      </c>
      <c r="C43">
        <v>4</v>
      </c>
      <c r="D43"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v>127</v>
      </c>
      <c r="C44">
        <v>5</v>
      </c>
      <c r="D44"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v>124</v>
      </c>
      <c r="C45">
        <v>6</v>
      </c>
      <c r="D45"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v>127</v>
      </c>
      <c r="C46">
        <v>4</v>
      </c>
      <c r="D46"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v>126</v>
      </c>
      <c r="C47">
        <v>13</v>
      </c>
      <c r="D47"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v>128</v>
      </c>
      <c r="C48">
        <v>7</v>
      </c>
      <c r="D48"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v>126</v>
      </c>
      <c r="C49">
        <v>11</v>
      </c>
      <c r="D49"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v>132</v>
      </c>
      <c r="C50">
        <v>1</v>
      </c>
      <c r="D50"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v>126</v>
      </c>
      <c r="C51">
        <v>11</v>
      </c>
      <c r="D51"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v>133.5</v>
      </c>
      <c r="C52">
        <v>1</v>
      </c>
      <c r="D52"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v>128.5</v>
      </c>
      <c r="C53">
        <v>4</v>
      </c>
      <c r="D53"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v>127</v>
      </c>
      <c r="C54">
        <v>2</v>
      </c>
      <c r="D54"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v>120.5</v>
      </c>
      <c r="C55">
        <v>4</v>
      </c>
      <c r="D55"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v>119.5</v>
      </c>
      <c r="C56">
        <v>6</v>
      </c>
      <c r="D56"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v>118.5</v>
      </c>
      <c r="C57">
        <v>6.5</v>
      </c>
      <c r="D57"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v>117.5</v>
      </c>
      <c r="C58" s="10">
        <v>11</v>
      </c>
      <c r="D58" s="10"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v>113</v>
      </c>
      <c r="C59" s="10">
        <v>27</v>
      </c>
      <c r="D59" s="10"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v>117</v>
      </c>
      <c r="C60">
        <v>16</v>
      </c>
      <c r="D60"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v>129</v>
      </c>
      <c r="C61">
        <v>0</v>
      </c>
      <c r="D61"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v>121</v>
      </c>
      <c r="C62">
        <v>8</v>
      </c>
      <c r="D62"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v>122</v>
      </c>
      <c r="C63">
        <v>11.5</v>
      </c>
      <c r="D63"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v>124.5</v>
      </c>
      <c r="C64">
        <v>6</v>
      </c>
      <c r="D64"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v>123</v>
      </c>
      <c r="C65">
        <v>8</v>
      </c>
      <c r="D65"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v>120</v>
      </c>
      <c r="C66">
        <v>8</v>
      </c>
      <c r="D66"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v>123</v>
      </c>
      <c r="C67">
        <v>2</v>
      </c>
      <c r="D67"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v>120</v>
      </c>
      <c r="C68">
        <v>4.5</v>
      </c>
      <c r="D68"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v>117.5</v>
      </c>
      <c r="C69">
        <v>18</v>
      </c>
      <c r="D69"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v>128.5</v>
      </c>
      <c r="C70">
        <v>6</v>
      </c>
      <c r="D70"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v>129.5</v>
      </c>
      <c r="C71">
        <v>6</v>
      </c>
      <c r="D71"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v>125.5</v>
      </c>
      <c r="C72">
        <v>15</v>
      </c>
      <c r="D72"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v>134.5</v>
      </c>
      <c r="C73">
        <v>3</v>
      </c>
      <c r="D73"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v>130.5</v>
      </c>
      <c r="C74">
        <v>3</v>
      </c>
      <c r="D74"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98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1" ht="12.75">
      <c r="A88" s="2">
        <v>44044</v>
      </c>
      <c r="E88">
        <f t="shared" si="10"/>
        <v>0</v>
      </c>
      <c r="F88" s="5">
        <f t="shared" si="11"/>
        <v>0</v>
      </c>
      <c r="G88" s="3" t="e">
        <f t="shared" si="12"/>
        <v>#DIV/0!</v>
      </c>
      <c r="H88" s="3">
        <f>(D81+D82+D83+D84+D85+D86+D87+D88)/(($B$81+E88)/2)</f>
        <v>0.6507936507936508</v>
      </c>
      <c r="I88" s="3">
        <f>(D87+D88)/(($B$87+E88)/2)</f>
        <v>0.12734082397003746</v>
      </c>
      <c r="J88" s="3">
        <f t="shared" si="13"/>
        <v>1.1522633744855968</v>
      </c>
      <c r="K88" s="3">
        <f t="shared" si="9"/>
        <v>1.0864197530864197</v>
      </c>
    </row>
    <row r="89" spans="1:11" ht="12.75">
      <c r="A89" s="2">
        <v>44075</v>
      </c>
      <c r="E89">
        <f t="shared" si="10"/>
        <v>0</v>
      </c>
      <c r="F89" s="5">
        <f t="shared" si="11"/>
        <v>0</v>
      </c>
      <c r="G89" s="3" t="e">
        <f t="shared" si="12"/>
        <v>#DIV/0!</v>
      </c>
      <c r="H89" s="3">
        <f>(D81+D82+D83+D84+D85+D86+D87+D88+D89)/(($B$81+E89)/2)</f>
        <v>0.6507936507936508</v>
      </c>
      <c r="I89" s="3">
        <f>(D87+D88+D89)/(($B$87+E89)/2)</f>
        <v>0.12734082397003746</v>
      </c>
      <c r="J89" s="3">
        <f t="shared" si="13"/>
        <v>1.029535864978903</v>
      </c>
      <c r="K89" s="3">
        <f t="shared" si="9"/>
        <v>0.9620253164556962</v>
      </c>
    </row>
    <row r="90" spans="1:11" ht="12.75">
      <c r="A90" s="2">
        <v>44105</v>
      </c>
      <c r="E90">
        <f t="shared" si="10"/>
        <v>0</v>
      </c>
      <c r="F90" s="5">
        <f t="shared" si="11"/>
        <v>0</v>
      </c>
      <c r="G90" s="3" t="e">
        <f t="shared" si="12"/>
        <v>#DIV/0!</v>
      </c>
      <c r="H90" s="3">
        <f>(D81+D82+D83+D84+D85+D86+D87+D88+D89+D90)/(($B$81+E90)/2)</f>
        <v>0.6507936507936508</v>
      </c>
      <c r="I90" s="3">
        <f>(D87+D88+D89+D90)/(($B$87+E90)/2)</f>
        <v>0.12734082397003746</v>
      </c>
      <c r="J90" s="3">
        <f t="shared" si="13"/>
        <v>0.8803088803088803</v>
      </c>
      <c r="K90" s="3">
        <f aca="true" t="shared" si="14" ref="K90:K98">((L79-O79)+(L80-O80)+(L81-O81)+(L82-O82)+(L83-O83)+(L84-O84)+(L85-O85)+(L86-O86)+(L87-O87)+(L88-O88)+(L89-O89)+(L90-O90))/((B79+E90)/2)</f>
        <v>0.8185328185328186</v>
      </c>
    </row>
    <row r="91" spans="1:11" ht="12.75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0.6507936507936508</v>
      </c>
      <c r="I91" s="3">
        <f>(D87+D88+D89+D90+D91)/(($B$87+E91)/2)</f>
        <v>0.12734082397003746</v>
      </c>
      <c r="J91" s="3">
        <f t="shared" si="13"/>
        <v>0.8</v>
      </c>
      <c r="K91" s="3">
        <f t="shared" si="14"/>
        <v>0.7529411764705882</v>
      </c>
    </row>
    <row r="92" spans="1:11" ht="12.75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0.6507936507936508</v>
      </c>
      <c r="I92" s="3">
        <f>(D87+D88+D89+D90+D91+D92)/(($B$87+E92)/2)</f>
        <v>0.12734082397003746</v>
      </c>
      <c r="J92" s="3">
        <f t="shared" si="13"/>
        <v>0.6507936507936508</v>
      </c>
      <c r="K92" s="3">
        <f t="shared" si="14"/>
        <v>0.6190476190476191</v>
      </c>
    </row>
    <row r="93" spans="1:11" ht="12.75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0.12734082397003746</v>
      </c>
      <c r="J93" s="3">
        <f t="shared" si="13"/>
        <v>0.5714285714285714</v>
      </c>
      <c r="K93" s="3">
        <f t="shared" si="14"/>
        <v>0.5396825396825397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0.12734082397003746</v>
      </c>
      <c r="J94" s="3">
        <f t="shared" si="13"/>
        <v>0.4838709677419355</v>
      </c>
      <c r="K94" s="3">
        <f t="shared" si="14"/>
        <v>0.45161290322580644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0.12734082397003746</v>
      </c>
      <c r="J95" s="3">
        <f t="shared" si="13"/>
        <v>0.30158730158730157</v>
      </c>
      <c r="K95" s="3">
        <f t="shared" si="14"/>
        <v>0.2857142857142857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0.12734082397003746</v>
      </c>
      <c r="J96" s="3">
        <f t="shared" si="13"/>
        <v>0.2595419847328244</v>
      </c>
      <c r="K96" s="3">
        <f t="shared" si="14"/>
        <v>0.24427480916030533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0.12734082397003746</v>
      </c>
      <c r="J97" s="3">
        <f t="shared" si="13"/>
        <v>0.18181818181818182</v>
      </c>
      <c r="K97" s="3">
        <f t="shared" si="14"/>
        <v>0.16666666666666666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0.12734082397003746</v>
      </c>
      <c r="J98" s="3">
        <f t="shared" si="13"/>
        <v>0.12734082397003746</v>
      </c>
      <c r="K98" s="3">
        <f t="shared" si="14"/>
        <v>0.12734082397003746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3">
      <selection activeCell="A87" sqref="A8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98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1" ht="12.75">
      <c r="A88" s="2">
        <v>44044</v>
      </c>
      <c r="E88">
        <f t="shared" si="10"/>
        <v>0</v>
      </c>
      <c r="F88" s="5">
        <f t="shared" si="11"/>
        <v>0</v>
      </c>
      <c r="G88" s="3" t="e">
        <f t="shared" si="12"/>
        <v>#DIV/0!</v>
      </c>
      <c r="H88" s="3">
        <f>(D81+D82+D83+D84+D85+D86+D87+D88)/(($B$81+E88)/2)</f>
        <v>0.4375</v>
      </c>
      <c r="I88" s="3">
        <f>(D87+D88)/(($B$87+E88)/2)</f>
        <v>0</v>
      </c>
      <c r="J88" s="3">
        <f t="shared" si="13"/>
        <v>0.6206896551724138</v>
      </c>
      <c r="K88" s="3">
        <f t="shared" si="9"/>
        <v>0.6206896551724138</v>
      </c>
    </row>
    <row r="89" spans="1:11" ht="12.75">
      <c r="A89" s="2">
        <v>44075</v>
      </c>
      <c r="E89">
        <f t="shared" si="10"/>
        <v>0</v>
      </c>
      <c r="F89" s="5">
        <f t="shared" si="11"/>
        <v>0</v>
      </c>
      <c r="G89" s="3" t="e">
        <f t="shared" si="12"/>
        <v>#DIV/0!</v>
      </c>
      <c r="H89" s="3">
        <f>(D81+D82+D83+D84+D85+D86+D87+D88+D89)/(($B$81+E89)/2)</f>
        <v>0.4375</v>
      </c>
      <c r="I89" s="3">
        <f>(D87+D88+D89)/(($B$87+E89)/2)</f>
        <v>0</v>
      </c>
      <c r="J89" s="3">
        <f t="shared" si="13"/>
        <v>0.5806451612903226</v>
      </c>
      <c r="K89" s="3">
        <f t="shared" si="9"/>
        <v>0.5806451612903226</v>
      </c>
    </row>
    <row r="90" spans="1:11" ht="12.75">
      <c r="A90" s="2">
        <v>44105</v>
      </c>
      <c r="E90">
        <f t="shared" si="10"/>
        <v>0</v>
      </c>
      <c r="F90" s="5">
        <f t="shared" si="11"/>
        <v>0</v>
      </c>
      <c r="G90" s="3" t="e">
        <f t="shared" si="12"/>
        <v>#DIV/0!</v>
      </c>
      <c r="H90" s="3">
        <f>(D81+D82+D83+D84+D85+D86+D87+D88+D89+D90)/(($B$81+E90)/2)</f>
        <v>0.4375</v>
      </c>
      <c r="I90" s="3">
        <f>(D87+D88+D89+D90)/(($B$87+E90)/2)</f>
        <v>0</v>
      </c>
      <c r="J90" s="3">
        <f t="shared" si="13"/>
        <v>0.5806451612903226</v>
      </c>
      <c r="K90" s="3">
        <f aca="true" t="shared" si="14" ref="K90:K98">((L79-O79)+(L80-O80)+(L81-O81)+(L82-O82)+(L83-O83)+(L84-O84)+(L85-O85)+(L86-O86)+(L87-O87)+(L88-O88)+(L89-O89)+(L90-O90))/((B79+E90)/2)</f>
        <v>0.5806451612903226</v>
      </c>
    </row>
    <row r="91" spans="1:11" ht="12.75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0.4375</v>
      </c>
      <c r="I91" s="3">
        <f>(D87+D88+D89+D90+D91)/(($B$87+E91)/2)</f>
        <v>0</v>
      </c>
      <c r="J91" s="3">
        <f t="shared" si="13"/>
        <v>0.5161290322580645</v>
      </c>
      <c r="K91" s="3">
        <f t="shared" si="14"/>
        <v>0.5161290322580645</v>
      </c>
    </row>
    <row r="92" spans="1:11" ht="12.75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0.4375</v>
      </c>
      <c r="I92" s="3">
        <f>(D87+D88+D89+D90+D91+D92)/(($B$87+E92)/2)</f>
        <v>0</v>
      </c>
      <c r="J92" s="3">
        <f t="shared" si="13"/>
        <v>0.4375</v>
      </c>
      <c r="K92" s="3">
        <f t="shared" si="14"/>
        <v>0.4375</v>
      </c>
    </row>
    <row r="93" spans="1:11" ht="12.75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</v>
      </c>
      <c r="J93" s="3">
        <f t="shared" si="13"/>
        <v>0.3870967741935484</v>
      </c>
      <c r="K93" s="3">
        <f t="shared" si="14"/>
        <v>0.3870967741935484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</v>
      </c>
      <c r="J94" s="3">
        <f t="shared" si="13"/>
        <v>0.3870967741935484</v>
      </c>
      <c r="K94" s="3">
        <f t="shared" si="14"/>
        <v>0.3870967741935484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</v>
      </c>
      <c r="J95" s="3">
        <f t="shared" si="13"/>
        <v>0.21428571428571427</v>
      </c>
      <c r="K95" s="3">
        <f t="shared" si="14"/>
        <v>0.21428571428571427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</v>
      </c>
      <c r="J96" s="3">
        <f t="shared" si="13"/>
        <v>0.2</v>
      </c>
      <c r="K96" s="3">
        <f t="shared" si="14"/>
        <v>0.2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</v>
      </c>
      <c r="J97" s="3">
        <f t="shared" si="13"/>
        <v>0.12903225806451613</v>
      </c>
      <c r="K97" s="3">
        <f t="shared" si="14"/>
        <v>0.12903225806451613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</v>
      </c>
      <c r="J98" s="3">
        <f t="shared" si="13"/>
        <v>0</v>
      </c>
      <c r="K98" s="3">
        <f t="shared" si="14"/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SheetLayoutView="85" workbookViewId="0" topLeftCell="A70">
      <selection activeCell="K87" sqref="K8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98">(D76+D77+D78+D79+D80+D81+D82+D83+D84+D85+D86+D87)/((B76+E87)/2)</f>
        <v>0.3356643356643357</v>
      </c>
      <c r="K87" s="3">
        <f aca="true" t="shared" si="21" ref="K87:K98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1" ht="12.75">
      <c r="A88" s="2">
        <v>44044</v>
      </c>
      <c r="E88">
        <f t="shared" si="17"/>
        <v>0</v>
      </c>
      <c r="F88" s="5">
        <f t="shared" si="18"/>
        <v>0</v>
      </c>
      <c r="G88" s="3" t="e">
        <f t="shared" si="19"/>
        <v>#DIV/0!</v>
      </c>
      <c r="H88" s="3">
        <f>(D81+D82+D83+D84+D85+D86+D87+D88)/(($B$81+E88)/2)</f>
        <v>0.2857142857142857</v>
      </c>
      <c r="I88" s="3">
        <f>(D87+D88)/(($B$87+E88)/2)</f>
        <v>0.12987012987012986</v>
      </c>
      <c r="J88" s="3">
        <f t="shared" si="20"/>
        <v>0.6567164179104478</v>
      </c>
      <c r="K88" s="3">
        <f t="shared" si="21"/>
        <v>0.6567164179104478</v>
      </c>
    </row>
    <row r="89" spans="1:11" ht="12.75">
      <c r="A89" s="2">
        <v>44075</v>
      </c>
      <c r="E89">
        <f t="shared" si="17"/>
        <v>0</v>
      </c>
      <c r="F89" s="5">
        <f t="shared" si="18"/>
        <v>0</v>
      </c>
      <c r="G89" s="3" t="e">
        <f t="shared" si="19"/>
        <v>#DIV/0!</v>
      </c>
      <c r="H89" s="3">
        <f>(D81+D82+D83+D84+D85+D86+D87+D88+D89)/(($B$81+E89)/2)</f>
        <v>0.2857142857142857</v>
      </c>
      <c r="I89" s="3">
        <f>(D87+D88+D89)/(($B$87+E89)/2)</f>
        <v>0.12987012987012986</v>
      </c>
      <c r="J89" s="3">
        <f t="shared" si="20"/>
        <v>0.5797101449275363</v>
      </c>
      <c r="K89" s="3">
        <f t="shared" si="21"/>
        <v>0.5797101449275363</v>
      </c>
    </row>
    <row r="90" spans="1:11" ht="12.75">
      <c r="A90" s="2">
        <v>44105</v>
      </c>
      <c r="E90">
        <f t="shared" si="17"/>
        <v>0</v>
      </c>
      <c r="F90" s="5">
        <f t="shared" si="18"/>
        <v>0</v>
      </c>
      <c r="G90" s="3" t="e">
        <f t="shared" si="19"/>
        <v>#DIV/0!</v>
      </c>
      <c r="H90" s="3">
        <f>(D81+D82+D83+D84+D85+D86+D87+D88+D89+D90)/(($B$81+E90)/2)</f>
        <v>0.2857142857142857</v>
      </c>
      <c r="I90" s="3">
        <f>(D87+D88+D89+D90)/(($B$87+E90)/2)</f>
        <v>0.12987012987012986</v>
      </c>
      <c r="J90" s="3">
        <f t="shared" si="20"/>
        <v>0.4931506849315068</v>
      </c>
      <c r="K90" s="3">
        <f t="shared" si="21"/>
        <v>0.4931506849315068</v>
      </c>
    </row>
    <row r="91" spans="1:11" ht="12.75">
      <c r="A91" s="2">
        <v>44136</v>
      </c>
      <c r="E91">
        <f t="shared" si="17"/>
        <v>0</v>
      </c>
      <c r="F91" s="5">
        <f t="shared" si="18"/>
        <v>0</v>
      </c>
      <c r="G91" s="3" t="e">
        <f t="shared" si="19"/>
        <v>#DIV/0!</v>
      </c>
      <c r="H91" s="3">
        <f>(D81+D82+D83+D84+D85+D86+D87+D88+D89+D90+D91)/(($B$81+E91)/2)</f>
        <v>0.2857142857142857</v>
      </c>
      <c r="I91" s="3">
        <f>(D87+D88+D89+D90+D91)/(($B$87+E91)/2)</f>
        <v>0.12987012987012986</v>
      </c>
      <c r="J91" s="3">
        <f t="shared" si="20"/>
        <v>0.48</v>
      </c>
      <c r="K91" s="3">
        <f t="shared" si="21"/>
        <v>0.48</v>
      </c>
    </row>
    <row r="92" spans="1:11" ht="12.75">
      <c r="A92" s="2">
        <v>44166</v>
      </c>
      <c r="E92">
        <f t="shared" si="17"/>
        <v>0</v>
      </c>
      <c r="F92" s="5">
        <f t="shared" si="18"/>
        <v>0</v>
      </c>
      <c r="G92" s="3" t="e">
        <f t="shared" si="19"/>
        <v>#DIV/0!</v>
      </c>
      <c r="H92" s="3">
        <f>(D81+D82+D83+D84+D85+D86+D87+D88+D89+D90+D91+D92)/(($B$81+E92)/2)</f>
        <v>0.2857142857142857</v>
      </c>
      <c r="I92" s="3">
        <f>(D87+D88+D89+D90+D91+D92)/(($B$87+E92)/2)</f>
        <v>0.12987012987012986</v>
      </c>
      <c r="J92" s="3">
        <f t="shared" si="20"/>
        <v>0.2857142857142857</v>
      </c>
      <c r="K92" s="3">
        <f t="shared" si="21"/>
        <v>0.2857142857142857</v>
      </c>
    </row>
    <row r="93" spans="1:11" ht="12.75">
      <c r="A93" s="2">
        <v>44197</v>
      </c>
      <c r="E93">
        <f t="shared" si="17"/>
        <v>0</v>
      </c>
      <c r="F93" s="5">
        <f t="shared" si="18"/>
        <v>0</v>
      </c>
      <c r="G93" s="3" t="e">
        <f t="shared" si="19"/>
        <v>#DIV/0!</v>
      </c>
      <c r="H93" s="3" t="e">
        <f>(D93)/(($B$93+E93)/2)</f>
        <v>#DIV/0!</v>
      </c>
      <c r="I93" s="3">
        <f>(D87+D88+D89+D90+D91+D92+D93)/(($B$87+E93)/2)</f>
        <v>0.12987012987012986</v>
      </c>
      <c r="J93" s="3">
        <f t="shared" si="20"/>
        <v>0.2857142857142857</v>
      </c>
      <c r="K93" s="3">
        <f t="shared" si="21"/>
        <v>0.2857142857142857</v>
      </c>
    </row>
    <row r="94" spans="1:11" ht="12.75">
      <c r="A94" s="2">
        <v>44228</v>
      </c>
      <c r="E94">
        <f t="shared" si="17"/>
        <v>0</v>
      </c>
      <c r="F94" s="5">
        <f t="shared" si="18"/>
        <v>0</v>
      </c>
      <c r="G94" s="3" t="e">
        <f t="shared" si="19"/>
        <v>#DIV/0!</v>
      </c>
      <c r="H94" s="3" t="e">
        <f>(D93+D94)/(($B$93+E94)/2)</f>
        <v>#DIV/0!</v>
      </c>
      <c r="I94" s="3">
        <f>(D87+D88+D89+D90+D91+D92+D93+D94)/(($B$87+E94)/2)</f>
        <v>0.12987012987012986</v>
      </c>
      <c r="J94" s="3">
        <f t="shared" si="20"/>
        <v>0.2777777777777778</v>
      </c>
      <c r="K94" s="3">
        <f t="shared" si="21"/>
        <v>0.2777777777777778</v>
      </c>
    </row>
    <row r="95" spans="1:11" ht="12.75">
      <c r="A95" s="2">
        <v>44256</v>
      </c>
      <c r="E95">
        <f t="shared" si="17"/>
        <v>0</v>
      </c>
      <c r="F95" s="5">
        <f t="shared" si="18"/>
        <v>0</v>
      </c>
      <c r="G95" s="3" t="e">
        <f t="shared" si="19"/>
        <v>#DIV/0!</v>
      </c>
      <c r="H95" s="3" t="e">
        <f>(D93+D94+D95)/(($B$93+E95)/2)</f>
        <v>#DIV/0!</v>
      </c>
      <c r="I95" s="3">
        <f>(D87+D88+D89+D90+D91+D92+D93+D94+D95)/(($B$87+E95)/2)</f>
        <v>0.12987012987012986</v>
      </c>
      <c r="J95" s="3">
        <f t="shared" si="20"/>
        <v>0.2631578947368421</v>
      </c>
      <c r="K95" s="3">
        <f t="shared" si="21"/>
        <v>0.2631578947368421</v>
      </c>
    </row>
    <row r="96" spans="1:11" ht="12.75">
      <c r="A96" s="2">
        <v>44287</v>
      </c>
      <c r="E96">
        <f t="shared" si="17"/>
        <v>0</v>
      </c>
      <c r="F96" s="5">
        <f t="shared" si="18"/>
        <v>0</v>
      </c>
      <c r="G96" s="3" t="e">
        <f t="shared" si="19"/>
        <v>#DIV/0!</v>
      </c>
      <c r="H96" s="3" t="e">
        <f>(D93+D94+D95+D96)/(($B$93+E96)/2)</f>
        <v>#DIV/0!</v>
      </c>
      <c r="I96" s="3">
        <f>(D87+D88+D89+D90+D91+D92+D93+D94+D95+D96)/(($B$87+E96)/2)</f>
        <v>0.12987012987012986</v>
      </c>
      <c r="J96" s="3">
        <f t="shared" si="20"/>
        <v>0.20512820512820512</v>
      </c>
      <c r="K96" s="3">
        <f t="shared" si="21"/>
        <v>0.20512820512820512</v>
      </c>
    </row>
    <row r="97" spans="1:11" ht="12.75">
      <c r="A97" s="2">
        <v>44317</v>
      </c>
      <c r="E97">
        <f t="shared" si="17"/>
        <v>0</v>
      </c>
      <c r="F97" s="5">
        <f t="shared" si="18"/>
        <v>0</v>
      </c>
      <c r="G97" s="3" t="e">
        <f t="shared" si="19"/>
        <v>#DIV/0!</v>
      </c>
      <c r="H97" s="3" t="e">
        <f>(D93+D94+D95+D96+D97)/(($B$93+E97)/2)</f>
        <v>#DIV/0!</v>
      </c>
      <c r="I97" s="3">
        <f>(D87+D88+D89+D90+D91+D92+D93+D94+D95+D96+D97)/(($B$87+E97)/2)</f>
        <v>0.12987012987012986</v>
      </c>
      <c r="J97" s="3">
        <f t="shared" si="20"/>
        <v>0.15789473684210525</v>
      </c>
      <c r="K97" s="3">
        <f t="shared" si="21"/>
        <v>0.15789473684210525</v>
      </c>
    </row>
    <row r="98" spans="1:11" ht="12.75">
      <c r="A98" s="2">
        <v>44348</v>
      </c>
      <c r="E98">
        <f t="shared" si="17"/>
        <v>0</v>
      </c>
      <c r="F98" s="5">
        <f t="shared" si="18"/>
        <v>0</v>
      </c>
      <c r="G98" s="3" t="e">
        <f t="shared" si="19"/>
        <v>#DIV/0!</v>
      </c>
      <c r="H98" s="3" t="e">
        <f>(D93+D94+D95+D96+D97+D98)/(($B$93+E98)/2)</f>
        <v>#DIV/0!</v>
      </c>
      <c r="I98" s="3">
        <f>(D87+D88+D89+D90+D91+D92+D93+D94+D95+D96+D97+D98)/(($B$87+E98)/2)</f>
        <v>0.12987012987012986</v>
      </c>
      <c r="J98" s="3">
        <f t="shared" si="20"/>
        <v>0.12987012987012986</v>
      </c>
      <c r="K98" s="3">
        <f t="shared" si="21"/>
        <v>0.12987012987012986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69">
      <selection activeCell="K87" sqref="K8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98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98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E88">
        <f t="shared" si="10"/>
        <v>0</v>
      </c>
      <c r="F88" s="5">
        <f t="shared" si="11"/>
        <v>0</v>
      </c>
      <c r="G88" s="3" t="e">
        <f t="shared" si="12"/>
        <v>#DIV/0!</v>
      </c>
      <c r="H88" s="3">
        <f>(D81+D82+D83+D84+D85+D86+D87+D88)/(($B$81+E88)/2)</f>
        <v>0.8888888888888888</v>
      </c>
      <c r="I88" s="3">
        <f>(D87+D88)/(($B$87+E88)/2)</f>
        <v>0</v>
      </c>
      <c r="J88" s="3">
        <f t="shared" si="13"/>
        <v>1.1111111111111112</v>
      </c>
      <c r="K88" s="3">
        <f t="shared" si="9"/>
        <v>1.1111111111111112</v>
      </c>
    </row>
    <row r="89" spans="1:11" ht="12.75">
      <c r="A89" s="2">
        <v>44075</v>
      </c>
      <c r="E89">
        <f t="shared" si="10"/>
        <v>0</v>
      </c>
      <c r="F89" s="5">
        <f t="shared" si="11"/>
        <v>0</v>
      </c>
      <c r="G89" s="3" t="e">
        <f t="shared" si="12"/>
        <v>#DIV/0!</v>
      </c>
      <c r="H89" s="3">
        <f>(D81+D82+D83+D84+D85+D86+D87+D88+D89)/(($B$81+E89)/2)</f>
        <v>0.8888888888888888</v>
      </c>
      <c r="I89" s="3">
        <f>(D87+D88+D89)/(($B$87+E89)/2)</f>
        <v>0</v>
      </c>
      <c r="J89" s="3">
        <f t="shared" si="13"/>
        <v>1.1111111111111112</v>
      </c>
      <c r="K89" s="3">
        <f t="shared" si="9"/>
        <v>1.1111111111111112</v>
      </c>
    </row>
    <row r="90" spans="1:11" ht="12.75">
      <c r="A90" s="2">
        <v>44105</v>
      </c>
      <c r="E90">
        <f t="shared" si="10"/>
        <v>0</v>
      </c>
      <c r="F90" s="5">
        <f t="shared" si="11"/>
        <v>0</v>
      </c>
      <c r="G90" s="3" t="e">
        <f t="shared" si="12"/>
        <v>#DIV/0!</v>
      </c>
      <c r="H90" s="3">
        <f>(D81+D82+D83+D84+D85+D86+D87+D88+D89+D90)/(($B$81+E90)/2)</f>
        <v>0.8888888888888888</v>
      </c>
      <c r="I90" s="3">
        <f>(D87+D88+D89+D90)/(($B$87+E90)/2)</f>
        <v>0</v>
      </c>
      <c r="J90" s="3">
        <f t="shared" si="13"/>
        <v>1.1111111111111112</v>
      </c>
      <c r="K90" s="3">
        <f aca="true" t="shared" si="14" ref="K90:K98">((L79-O79)+(L80-O80)+(L81-O81)+(L82-O82)+(L83-O83)+(L84-O84)+(L85-O85)+(L86-O86)+(L87-O87)+(L88-O88)+(L89-O89)+(L90-O90))/((B79+E90)/2)</f>
        <v>1.1111111111111112</v>
      </c>
    </row>
    <row r="91" spans="1:11" ht="12.75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0.8888888888888888</v>
      </c>
      <c r="I91" s="3">
        <f>(D87+D88+D89+D90+D91)/(($B$87+E91)/2)</f>
        <v>0</v>
      </c>
      <c r="J91" s="3">
        <f t="shared" si="13"/>
        <v>0.8888888888888888</v>
      </c>
      <c r="K91" s="3">
        <f t="shared" si="14"/>
        <v>0.8888888888888888</v>
      </c>
    </row>
    <row r="92" spans="1:11" ht="12.75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0.8888888888888888</v>
      </c>
      <c r="I92" s="3">
        <f>(D87+D88+D89+D90+D91+D92)/(($B$87+E92)/2)</f>
        <v>0</v>
      </c>
      <c r="J92" s="3">
        <f t="shared" si="13"/>
        <v>0.8888888888888888</v>
      </c>
      <c r="K92" s="3">
        <f t="shared" si="14"/>
        <v>0.8888888888888888</v>
      </c>
    </row>
    <row r="93" spans="1:11" ht="12.75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</v>
      </c>
      <c r="J93" s="3">
        <f t="shared" si="13"/>
        <v>0.8888888888888888</v>
      </c>
      <c r="K93" s="3">
        <f t="shared" si="14"/>
        <v>0.8888888888888888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</v>
      </c>
      <c r="J94" s="3">
        <f t="shared" si="13"/>
        <v>0.8888888888888888</v>
      </c>
      <c r="K94" s="3">
        <f t="shared" si="14"/>
        <v>0.8888888888888888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</v>
      </c>
      <c r="J95" s="3">
        <f t="shared" si="13"/>
        <v>0.75</v>
      </c>
      <c r="K95" s="3">
        <f t="shared" si="14"/>
        <v>0.75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</v>
      </c>
      <c r="J96" s="3">
        <f t="shared" si="13"/>
        <v>0.6666666666666666</v>
      </c>
      <c r="K96" s="3">
        <f t="shared" si="14"/>
        <v>0.6666666666666666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</v>
      </c>
      <c r="J97" s="3">
        <f t="shared" si="13"/>
        <v>0.4444444444444444</v>
      </c>
      <c r="K97" s="3">
        <f t="shared" si="14"/>
        <v>0.4444444444444444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</v>
      </c>
      <c r="J98" s="3">
        <f t="shared" si="13"/>
        <v>0</v>
      </c>
      <c r="K98" s="3">
        <f t="shared" si="14"/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2">
      <selection activeCell="J86" sqref="J8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98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1" ht="12.75">
      <c r="A88" s="2">
        <v>44044</v>
      </c>
      <c r="E88">
        <f t="shared" si="10"/>
        <v>0</v>
      </c>
      <c r="F88" s="5">
        <f t="shared" si="11"/>
        <v>0</v>
      </c>
      <c r="G88" s="3" t="e">
        <f t="shared" si="12"/>
        <v>#DIV/0!</v>
      </c>
      <c r="H88" s="3">
        <f>(D81+D82+D83+D84+D85+D86+D87+D88)/(($B$81+E88)/2)</f>
        <v>0.9743589743589743</v>
      </c>
      <c r="I88" s="3">
        <f>(D87+D88)/(($B$87+E88)/2)</f>
        <v>0.20833333333333334</v>
      </c>
      <c r="J88" s="3">
        <f t="shared" si="13"/>
        <v>1.65</v>
      </c>
      <c r="K88" s="3">
        <f t="shared" si="9"/>
        <v>1.5</v>
      </c>
    </row>
    <row r="89" spans="1:11" ht="12.75">
      <c r="A89" s="2">
        <v>44075</v>
      </c>
      <c r="E89">
        <f t="shared" si="10"/>
        <v>0</v>
      </c>
      <c r="F89" s="5">
        <f t="shared" si="11"/>
        <v>0</v>
      </c>
      <c r="G89" s="3" t="e">
        <f t="shared" si="12"/>
        <v>#DIV/0!</v>
      </c>
      <c r="H89" s="3">
        <f>(D81+D82+D83+D84+D85+D86+D87+D88+D89)/(($B$81+E89)/2)</f>
        <v>0.9743589743589743</v>
      </c>
      <c r="I89" s="3">
        <f>(D87+D88+D89)/(($B$87+E89)/2)</f>
        <v>0.20833333333333334</v>
      </c>
      <c r="J89" s="3">
        <f t="shared" si="13"/>
        <v>1.5263157894736843</v>
      </c>
      <c r="K89" s="3">
        <f t="shared" si="9"/>
        <v>1.368421052631579</v>
      </c>
    </row>
    <row r="90" spans="1:11" ht="12.75">
      <c r="A90" s="2">
        <v>44105</v>
      </c>
      <c r="E90">
        <f t="shared" si="10"/>
        <v>0</v>
      </c>
      <c r="F90" s="5">
        <f t="shared" si="11"/>
        <v>0</v>
      </c>
      <c r="G90" s="3" t="e">
        <f t="shared" si="12"/>
        <v>#DIV/0!</v>
      </c>
      <c r="H90" s="3">
        <f>(D81+D82+D83+D84+D85+D86+D87+D88+D89+D90)/(($B$81+E90)/2)</f>
        <v>0.9743589743589743</v>
      </c>
      <c r="I90" s="3">
        <f>(D87+D88+D89+D90)/(($B$87+E90)/2)</f>
        <v>0.20833333333333334</v>
      </c>
      <c r="J90" s="3">
        <f t="shared" si="13"/>
        <v>1.3658536585365855</v>
      </c>
      <c r="K90" s="3">
        <f aca="true" t="shared" si="14" ref="K90:K98">((L79-O79)+(L80-O80)+(L81-O81)+(L82-O82)+(L83-O83)+(L84-O84)+(L85-O85)+(L86-O86)+(L87-O87)+(L88-O88)+(L89-O89)+(L90-O90))/((B79+E90)/2)</f>
        <v>1.2195121951219512</v>
      </c>
    </row>
    <row r="91" spans="1:11" ht="12.75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0.9743589743589743</v>
      </c>
      <c r="I91" s="3">
        <f>(D87+D88+D89+D90+D91)/(($B$87+E91)/2)</f>
        <v>0.20833333333333334</v>
      </c>
      <c r="J91" s="3">
        <f t="shared" si="13"/>
        <v>1.2432432432432432</v>
      </c>
      <c r="K91" s="3">
        <f t="shared" si="14"/>
        <v>1.135135135135135</v>
      </c>
    </row>
    <row r="92" spans="1:11" ht="12.75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0.9743589743589743</v>
      </c>
      <c r="I92" s="3">
        <f>(D87+D88+D89+D90+D91+D92)/(($B$87+E92)/2)</f>
        <v>0.20833333333333334</v>
      </c>
      <c r="J92" s="3">
        <f t="shared" si="13"/>
        <v>0.9743589743589743</v>
      </c>
      <c r="K92" s="3">
        <f t="shared" si="14"/>
        <v>0.9230769230769231</v>
      </c>
    </row>
    <row r="93" spans="1:11" ht="12.75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0.20833333333333334</v>
      </c>
      <c r="J93" s="3">
        <f t="shared" si="13"/>
        <v>0.7692307692307693</v>
      </c>
      <c r="K93" s="3">
        <f t="shared" si="14"/>
        <v>0.717948717948718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0.20833333333333334</v>
      </c>
      <c r="J94" s="3">
        <f t="shared" si="13"/>
        <v>0.65</v>
      </c>
      <c r="K94" s="3">
        <f t="shared" si="14"/>
        <v>0.6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0.20833333333333334</v>
      </c>
      <c r="J95" s="3">
        <f t="shared" si="13"/>
        <v>0.41025641025641024</v>
      </c>
      <c r="K95" s="3">
        <f t="shared" si="14"/>
        <v>0.358974358974359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0.20833333333333334</v>
      </c>
      <c r="J96" s="3">
        <f t="shared" si="13"/>
        <v>0.32558139534883723</v>
      </c>
      <c r="K96" s="3">
        <f t="shared" si="14"/>
        <v>0.27906976744186046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0.20833333333333334</v>
      </c>
      <c r="J97" s="3">
        <f t="shared" si="13"/>
        <v>0.2857142857142857</v>
      </c>
      <c r="K97" s="3">
        <f t="shared" si="14"/>
        <v>0.24489795918367346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0.20833333333333334</v>
      </c>
      <c r="J98" s="3">
        <f t="shared" si="13"/>
        <v>0.20833333333333334</v>
      </c>
      <c r="K98" s="3">
        <f t="shared" si="14"/>
        <v>0.20833333333333334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0">
      <selection activeCell="I86" sqref="I8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98">B87+C87-D87</f>
        <v>12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98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E88">
        <f t="shared" si="10"/>
        <v>0</v>
      </c>
      <c r="F88" s="5">
        <f t="shared" si="11"/>
        <v>0</v>
      </c>
      <c r="G88" s="3" t="e">
        <f t="shared" si="12"/>
        <v>#DIV/0!</v>
      </c>
      <c r="H88" s="3">
        <f>(D81+D82+D83+D84+D85+D86+D87+D88)/(($B$81+E88)/2)</f>
        <v>0.16666666666666666</v>
      </c>
      <c r="I88" s="3">
        <f>(D87+D88)/(($B$87+E88)/2)</f>
        <v>0</v>
      </c>
      <c r="J88" s="3">
        <f t="shared" si="13"/>
        <v>0.2</v>
      </c>
      <c r="K88" s="3">
        <f t="shared" si="9"/>
        <v>0.2</v>
      </c>
    </row>
    <row r="89" spans="1:11" ht="12.75">
      <c r="A89" s="2">
        <v>44075</v>
      </c>
      <c r="E89">
        <f t="shared" si="10"/>
        <v>0</v>
      </c>
      <c r="F89" s="5">
        <f t="shared" si="11"/>
        <v>0</v>
      </c>
      <c r="G89" s="3" t="e">
        <f t="shared" si="12"/>
        <v>#DIV/0!</v>
      </c>
      <c r="H89" s="3">
        <f>(D81+D82+D83+D84+D85+D86+D87+D88+D89)/(($B$81+E89)/2)</f>
        <v>0.16666666666666666</v>
      </c>
      <c r="I89" s="3">
        <f>(D87+D88+D89)/(($B$87+E89)/2)</f>
        <v>0</v>
      </c>
      <c r="J89" s="3">
        <f t="shared" si="13"/>
        <v>0.16666666666666666</v>
      </c>
      <c r="K89" s="3">
        <f t="shared" si="9"/>
        <v>0.16666666666666666</v>
      </c>
    </row>
    <row r="90" spans="1:11" ht="12.75">
      <c r="A90" s="2">
        <v>44105</v>
      </c>
      <c r="E90">
        <f t="shared" si="10"/>
        <v>0</v>
      </c>
      <c r="F90" s="5">
        <f t="shared" si="11"/>
        <v>0</v>
      </c>
      <c r="G90" s="3" t="e">
        <f t="shared" si="12"/>
        <v>#DIV/0!</v>
      </c>
      <c r="H90" s="3">
        <f>(D81+D82+D83+D84+D85+D86+D87+D88+D89+D90)/(($B$81+E90)/2)</f>
        <v>0.16666666666666666</v>
      </c>
      <c r="I90" s="3">
        <f>(D87+D88+D89+D90)/(($B$87+E90)/2)</f>
        <v>0</v>
      </c>
      <c r="J90" s="3">
        <f t="shared" si="13"/>
        <v>0.16666666666666666</v>
      </c>
      <c r="K90" s="3">
        <f aca="true" t="shared" si="14" ref="K90:K98">((L79-O79)+(L80-O80)+(L81-O81)+(L82-O82)+(L83-O83)+(L84-O84)+(L85-O85)+(L86-O86)+(L87-O87)+(L88-O88)+(L89-O89)+(L90-O90))/((B79+E90)/2)</f>
        <v>0.16666666666666666</v>
      </c>
    </row>
    <row r="91" spans="1:11" ht="12.75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0.16666666666666666</v>
      </c>
      <c r="I91" s="3">
        <f>(D87+D88+D89+D90+D91)/(($B$87+E91)/2)</f>
        <v>0</v>
      </c>
      <c r="J91" s="3">
        <f t="shared" si="13"/>
        <v>0.16666666666666666</v>
      </c>
      <c r="K91" s="3">
        <f t="shared" si="14"/>
        <v>0.16666666666666666</v>
      </c>
    </row>
    <row r="92" spans="1:11" ht="12.75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0.16666666666666666</v>
      </c>
      <c r="I92" s="3">
        <f>(D87+D88+D89+D90+D91+D92)/(($B$87+E92)/2)</f>
        <v>0</v>
      </c>
      <c r="J92" s="3">
        <f t="shared" si="13"/>
        <v>0.16666666666666666</v>
      </c>
      <c r="K92" s="3">
        <f t="shared" si="14"/>
        <v>0.16666666666666666</v>
      </c>
    </row>
    <row r="93" spans="1:11" ht="12.75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</v>
      </c>
      <c r="J93" s="3">
        <f t="shared" si="13"/>
        <v>0.16666666666666666</v>
      </c>
      <c r="K93" s="3">
        <f t="shared" si="14"/>
        <v>0.16666666666666666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</v>
      </c>
      <c r="J94" s="3">
        <f t="shared" si="13"/>
        <v>0.16666666666666666</v>
      </c>
      <c r="K94" s="3">
        <f t="shared" si="14"/>
        <v>0.16666666666666666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</v>
      </c>
      <c r="J96" s="3">
        <f t="shared" si="13"/>
        <v>0</v>
      </c>
      <c r="K96" s="3">
        <f t="shared" si="14"/>
        <v>0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</v>
      </c>
      <c r="J97" s="3">
        <f t="shared" si="13"/>
        <v>0</v>
      </c>
      <c r="K97" s="3">
        <f t="shared" si="14"/>
        <v>0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</v>
      </c>
      <c r="J98" s="3">
        <f t="shared" si="13"/>
        <v>0</v>
      </c>
      <c r="K98" s="3">
        <f t="shared" si="14"/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3">
      <selection activeCell="K86" sqref="K8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.75">
      <c r="A87" s="2">
        <v>44013</v>
      </c>
      <c r="B87">
        <v>47</v>
      </c>
      <c r="C87">
        <v>1</v>
      </c>
      <c r="D87">
        <v>1</v>
      </c>
      <c r="E87">
        <f aca="true" t="shared" si="10" ref="E87:E98">B87+C87-D87</f>
        <v>47</v>
      </c>
      <c r="F87" s="5">
        <f aca="true" t="shared" si="11" ref="F87:F98">C87-D87</f>
        <v>0</v>
      </c>
      <c r="G87" s="3">
        <f aca="true" t="shared" si="12" ref="G87:G98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98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1" ht="12.75">
      <c r="A88" s="2">
        <v>44044</v>
      </c>
      <c r="E88">
        <f t="shared" si="10"/>
        <v>0</v>
      </c>
      <c r="F88" s="5">
        <f t="shared" si="11"/>
        <v>0</v>
      </c>
      <c r="G88" s="3" t="e">
        <f t="shared" si="12"/>
        <v>#DIV/0!</v>
      </c>
      <c r="H88" s="3">
        <f>(D81+D82+D83+D84+D85+D86+D87+D88)/(($B$81+E88)/2)</f>
        <v>0.6538461538461539</v>
      </c>
      <c r="I88" s="3">
        <f>(D87+D88)/(($B$87+E88)/2)</f>
        <v>0.0425531914893617</v>
      </c>
      <c r="J88" s="3">
        <f t="shared" si="13"/>
        <v>1.0833333333333333</v>
      </c>
      <c r="K88" s="3">
        <f t="shared" si="9"/>
        <v>1.0416666666666667</v>
      </c>
    </row>
    <row r="89" spans="1:11" ht="12.75">
      <c r="A89" s="2">
        <v>44075</v>
      </c>
      <c r="E89">
        <f t="shared" si="10"/>
        <v>0</v>
      </c>
      <c r="F89" s="5">
        <f t="shared" si="11"/>
        <v>0</v>
      </c>
      <c r="G89" s="3" t="e">
        <f t="shared" si="12"/>
        <v>#DIV/0!</v>
      </c>
      <c r="H89" s="3">
        <f>(D81+D82+D83+D84+D85+D86+D87+D88+D89)/(($B$81+E89)/2)</f>
        <v>0.6538461538461539</v>
      </c>
      <c r="I89" s="3">
        <f>(D87+D88+D89)/(($B$87+E89)/2)</f>
        <v>0.0425531914893617</v>
      </c>
      <c r="J89" s="3">
        <f t="shared" si="13"/>
        <v>0.9565217391304348</v>
      </c>
      <c r="K89" s="3">
        <f t="shared" si="9"/>
        <v>0.9130434782608695</v>
      </c>
    </row>
    <row r="90" spans="1:11" ht="12.75">
      <c r="A90" s="2">
        <v>44105</v>
      </c>
      <c r="E90">
        <f t="shared" si="10"/>
        <v>0</v>
      </c>
      <c r="F90" s="5">
        <f t="shared" si="11"/>
        <v>0</v>
      </c>
      <c r="G90" s="3" t="e">
        <f t="shared" si="12"/>
        <v>#DIV/0!</v>
      </c>
      <c r="H90" s="3">
        <f>(D81+D82+D83+D84+D85+D86+D87+D88+D89+D90)/(($B$81+E90)/2)</f>
        <v>0.6538461538461539</v>
      </c>
      <c r="I90" s="3">
        <f>(D87+D88+D89+D90)/(($B$87+E90)/2)</f>
        <v>0.0425531914893617</v>
      </c>
      <c r="J90" s="3">
        <f t="shared" si="13"/>
        <v>0.7692307692307693</v>
      </c>
      <c r="K90" s="3">
        <f aca="true" t="shared" si="14" ref="K90:K98">((L79-O79)+(L80-O80)+(L81-O81)+(L82-O82)+(L83-O83)+(L84-O84)+(L85-O85)+(L86-O86)+(L87-O87)+(L88-O88)+(L89-O89)+(L90-O90))/((B79+E90)/2)</f>
        <v>0.7307692307692307</v>
      </c>
    </row>
    <row r="91" spans="1:11" ht="12.75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0.6538461538461539</v>
      </c>
      <c r="I91" s="3">
        <f>(D87+D88+D89+D90+D91)/(($B$87+E91)/2)</f>
        <v>0.0425531914893617</v>
      </c>
      <c r="J91" s="3">
        <f t="shared" si="13"/>
        <v>0.7169811320754716</v>
      </c>
      <c r="K91" s="3">
        <f t="shared" si="14"/>
        <v>0.6792452830188679</v>
      </c>
    </row>
    <row r="92" spans="1:11" ht="12.75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0.6538461538461539</v>
      </c>
      <c r="I92" s="3">
        <f>(D87+D88+D89+D90+D91+D92)/(($B$87+E92)/2)</f>
        <v>0.0425531914893617</v>
      </c>
      <c r="J92" s="3">
        <f t="shared" si="13"/>
        <v>0.6538461538461539</v>
      </c>
      <c r="K92" s="3">
        <f t="shared" si="14"/>
        <v>0.6153846153846154</v>
      </c>
    </row>
    <row r="93" spans="1:11" ht="12.75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0.0425531914893617</v>
      </c>
      <c r="J93" s="3">
        <f t="shared" si="13"/>
        <v>0.6153846153846154</v>
      </c>
      <c r="K93" s="3">
        <f t="shared" si="14"/>
        <v>0.5769230769230769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0.0425531914893617</v>
      </c>
      <c r="J94" s="3">
        <f t="shared" si="13"/>
        <v>0.5</v>
      </c>
      <c r="K94" s="3">
        <f t="shared" si="14"/>
        <v>0.4583333333333333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0.0425531914893617</v>
      </c>
      <c r="J95" s="3">
        <f t="shared" si="13"/>
        <v>0.24489795918367346</v>
      </c>
      <c r="K95" s="3">
        <f t="shared" si="14"/>
        <v>0.24489795918367346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0.0425531914893617</v>
      </c>
      <c r="J96" s="3">
        <f t="shared" si="13"/>
        <v>0.24489795918367346</v>
      </c>
      <c r="K96" s="3">
        <f t="shared" si="14"/>
        <v>0.24489795918367346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0.0425531914893617</v>
      </c>
      <c r="J97" s="3">
        <f t="shared" si="13"/>
        <v>0.08888888888888889</v>
      </c>
      <c r="K97" s="3">
        <f t="shared" si="14"/>
        <v>0.08888888888888889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0.0425531914893617</v>
      </c>
      <c r="J98" s="3">
        <f t="shared" si="13"/>
        <v>0.0425531914893617</v>
      </c>
      <c r="K98" s="3">
        <f t="shared" si="14"/>
        <v>0.0425531914893617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69">
      <selection activeCell="K88" sqref="K8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1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1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1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1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1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1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1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1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</row>
    <row r="70" spans="1:11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</row>
    <row r="71" spans="1:11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</row>
    <row r="72" spans="1:11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</row>
    <row r="73" spans="1:11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1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</row>
    <row r="77" spans="1:11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</row>
    <row r="78" spans="1:11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</row>
    <row r="79" spans="1:11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1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1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P85" s="6"/>
    </row>
    <row r="86" spans="1:11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</row>
    <row r="87" spans="1:11" ht="12.75">
      <c r="A87" s="2">
        <v>44013</v>
      </c>
      <c r="B87">
        <v>10</v>
      </c>
      <c r="C87">
        <v>0</v>
      </c>
      <c r="D87">
        <v>0</v>
      </c>
      <c r="E87">
        <f aca="true" t="shared" si="10" ref="E87:E98">B87+C87-D87</f>
        <v>10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98">(D76+D77+D78+D79+D80+D81+D82+D83+D84+D85+D86+D87)/((B76+E87)/2)</f>
        <v>0.3</v>
      </c>
      <c r="K87" s="3">
        <f t="shared" si="9"/>
        <v>0.3</v>
      </c>
    </row>
    <row r="88" spans="1:11" ht="12.75">
      <c r="A88" s="2">
        <v>44044</v>
      </c>
      <c r="E88">
        <f t="shared" si="10"/>
        <v>0</v>
      </c>
      <c r="F88" s="5">
        <f t="shared" si="11"/>
        <v>0</v>
      </c>
      <c r="G88" s="3" t="e">
        <f t="shared" si="12"/>
        <v>#DIV/0!</v>
      </c>
      <c r="H88" s="3">
        <f>(D81+D82+D83+D84+D85+D86+D87+D88)/(($B$81+E88)/2)</f>
        <v>0.36363636363636365</v>
      </c>
      <c r="I88" s="3">
        <f>(D87+D88)/(($B$87+E88)/2)</f>
        <v>0</v>
      </c>
      <c r="J88" s="3">
        <f t="shared" si="13"/>
        <v>0.6</v>
      </c>
      <c r="K88" s="3">
        <f t="shared" si="9"/>
        <v>0.6</v>
      </c>
    </row>
    <row r="89" spans="1:11" ht="12.75">
      <c r="A89" s="2">
        <v>44075</v>
      </c>
      <c r="E89">
        <f t="shared" si="10"/>
        <v>0</v>
      </c>
      <c r="F89" s="5">
        <f t="shared" si="11"/>
        <v>0</v>
      </c>
      <c r="G89" s="3" t="e">
        <f t="shared" si="12"/>
        <v>#DIV/0!</v>
      </c>
      <c r="H89" s="3">
        <f>(D81+D82+D83+D84+D85+D86+D87+D88+D89)/(($B$81+E89)/2)</f>
        <v>0.36363636363636365</v>
      </c>
      <c r="I89" s="3">
        <f>(D87+D88+D89)/(($B$87+E89)/2)</f>
        <v>0</v>
      </c>
      <c r="J89" s="3">
        <f t="shared" si="13"/>
        <v>0.6</v>
      </c>
      <c r="K89" s="3">
        <f t="shared" si="9"/>
        <v>0.6</v>
      </c>
    </row>
    <row r="90" spans="1:11" ht="12.75">
      <c r="A90" s="2">
        <v>44105</v>
      </c>
      <c r="E90">
        <f t="shared" si="10"/>
        <v>0</v>
      </c>
      <c r="F90" s="5">
        <f t="shared" si="11"/>
        <v>0</v>
      </c>
      <c r="G90" s="3" t="e">
        <f t="shared" si="12"/>
        <v>#DIV/0!</v>
      </c>
      <c r="H90" s="3">
        <f>(D81+D82+D83+D84+D85+D86+D87+D88+D89+D90)/(($B$81+E90)/2)</f>
        <v>0.36363636363636365</v>
      </c>
      <c r="I90" s="3">
        <f>(D87+D88+D89+D90)/(($B$87+E90)/2)</f>
        <v>0</v>
      </c>
      <c r="J90" s="3">
        <f t="shared" si="13"/>
        <v>0.6</v>
      </c>
      <c r="K90" s="3">
        <f aca="true" t="shared" si="14" ref="K90:K98">((L79-O79)+(L80-O80)+(L81-O81)+(L82-O82)+(L83-O83)+(L84-O84)+(L85-O85)+(L86-O86)+(L87-O87)+(L88-O88)+(L89-O89)+(L90-O90))/((B79+E90)/2)</f>
        <v>0.6</v>
      </c>
    </row>
    <row r="91" spans="1:11" ht="12.75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0.36363636363636365</v>
      </c>
      <c r="I91" s="3">
        <f>(D87+D88+D89+D90+D91)/(($B$87+E91)/2)</f>
        <v>0</v>
      </c>
      <c r="J91" s="3">
        <f t="shared" si="13"/>
        <v>0.6</v>
      </c>
      <c r="K91" s="3">
        <f t="shared" si="14"/>
        <v>0.6</v>
      </c>
    </row>
    <row r="92" spans="1:11" ht="12.75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0.36363636363636365</v>
      </c>
      <c r="I92" s="3">
        <f>(D87+D88+D89+D90+D91+D92)/(($B$87+E92)/2)</f>
        <v>0</v>
      </c>
      <c r="J92" s="3">
        <f t="shared" si="13"/>
        <v>0.36363636363636365</v>
      </c>
      <c r="K92" s="3">
        <f t="shared" si="14"/>
        <v>0.36363636363636365</v>
      </c>
    </row>
    <row r="93" spans="1:11" ht="12.75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</v>
      </c>
      <c r="J93" s="3">
        <f t="shared" si="13"/>
        <v>0.2</v>
      </c>
      <c r="K93" s="3">
        <f t="shared" si="14"/>
        <v>0.2</v>
      </c>
    </row>
    <row r="94" spans="1:11" ht="12.75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</v>
      </c>
      <c r="J94" s="3">
        <f t="shared" si="13"/>
        <v>0.2</v>
      </c>
      <c r="K94" s="3">
        <f t="shared" si="14"/>
        <v>0.2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</v>
      </c>
      <c r="J96" s="3">
        <f t="shared" si="13"/>
        <v>0</v>
      </c>
      <c r="K96" s="3">
        <f t="shared" si="14"/>
        <v>0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</v>
      </c>
      <c r="J97" s="3">
        <f t="shared" si="13"/>
        <v>0</v>
      </c>
      <c r="K97" s="3">
        <f t="shared" si="14"/>
        <v>0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</v>
      </c>
      <c r="J98" s="3">
        <f t="shared" si="13"/>
        <v>0</v>
      </c>
      <c r="K98" s="3">
        <f t="shared" si="14"/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2020-08-14T17:39:39Z</dcterms:modified>
  <cp:category/>
  <cp:version/>
  <cp:contentType/>
  <cp:contentStatus/>
</cp:coreProperties>
</file>