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80" windowHeight="4308" tabRatio="840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<sst xmlns="http://schemas.openxmlformats.org/spreadsheetml/2006/main" count="186" uniqueCount="16">
  <si>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</si>
  <si>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</si>
  <si>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</si>
  <si>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</si>
  <si>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</si>
  <si>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</si>
  <si>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</si>
  <si>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</si>
  <si>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</si>
  <si>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</si>
  <si>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</si>
  <si>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</si>
  <si>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</si>
  <si>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</si>
  <si>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7/2/22 - 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</si>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</sst>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1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</row>
    <row r="16" spans="1:13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</row>
    <row r="17" spans="1:13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</row>
    <row r="18" spans="1:13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3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</row>
    <row r="23" spans="1:13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</row>
    <row r="24" spans="1:13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</row>
    <row r="25" spans="1:13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3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3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</row>
    <row r="30" spans="1:13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</row>
    <row r="31" spans="1:13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</row>
    <row r="32" spans="1:13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</row>
    <row r="33" spans="1:13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</row>
    <row r="34" spans="1:13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</row>
    <row r="35" spans="1:13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</row>
    <row r="36" spans="1:12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</row>
    <row r="37" spans="1:13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</row>
    <row r="38" spans="1:13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</row>
    <row r="39" spans="1:13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</row>
    <row r="40" spans="1:12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</row>
    <row r="41" spans="1:12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</row>
    <row r="42" spans="1:12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</row>
    <row r="43" spans="1:13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</row>
    <row r="44" spans="1:12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2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</row>
    <row r="47" spans="1:12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</row>
    <row r="48" spans="1:12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</row>
    <row r="49" spans="1:12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</row>
    <row r="50" spans="1:12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</row>
    <row r="51" spans="1:12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</row>
    <row r="52" spans="1:13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</row>
    <row r="53" spans="1:12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</row>
    <row r="54" spans="1:13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</row>
    <row r="55" spans="1:12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</row>
    <row r="56" spans="1:12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</row>
    <row r="57" spans="1:12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</row>
    <row r="58" spans="1:15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</row>
    <row r="59" spans="1:15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</row>
    <row r="60" spans="1:12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</row>
    <row r="61" spans="1:13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</row>
    <row r="62" spans="1:13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</row>
    <row r="63" spans="1:12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</row>
    <row r="64" spans="1:13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</row>
    <row r="65" spans="1:13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</row>
    <row r="66" spans="1:13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</row>
    <row r="67" spans="1:12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.75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3" ht="12.75">
      <c r="A111" s="9">
        <v>44743</v>
      </c>
      <c r="B111" s="10">
        <v>144.5</v>
      </c>
      <c r="C111" s="10">
        <v>14</v>
      </c>
      <c r="D111" s="10">
        <v>8</v>
      </c>
      <c r="E111" s="10">
        <f aca="true" t="shared" si="18" ref="E111:E116">B111+C111-D111</f>
        <v>150.5</v>
      </c>
      <c r="F111" s="11">
        <f aca="true" t="shared" si="19" ref="F111:F116">C111-D111</f>
        <v>6</v>
      </c>
      <c r="G111" s="15">
        <f aca="true" t="shared" si="20" ref="G111:G116"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 aca="true" t="shared" si="21" ref="J111:J116">(D100+D101+D102+D103+D104+D105+D106+D107+D108+D109+D110+D111)/((B100+E111)/2)</f>
        <v>0.8</v>
      </c>
      <c r="K111" s="15">
        <f aca="true" t="shared" si="22" ref="K111:K116"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</row>
    <row r="112" spans="1:13" ht="12.75">
      <c r="A112" s="2">
        <v>44774</v>
      </c>
      <c r="B112">
        <v>150.5</v>
      </c>
      <c r="C112">
        <v>11</v>
      </c>
      <c r="D112">
        <v>5</v>
      </c>
      <c r="E112" s="16">
        <f t="shared" si="18"/>
        <v>156.5</v>
      </c>
      <c r="F112" s="17">
        <f t="shared" si="19"/>
        <v>6</v>
      </c>
      <c r="G112" s="18">
        <f t="shared" si="20"/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 t="shared" si="21"/>
        <v>0.7739837398373983</v>
      </c>
      <c r="K112" s="18">
        <f t="shared" si="22"/>
        <v>0.734959349593496</v>
      </c>
      <c r="L112">
        <v>4</v>
      </c>
      <c r="M112">
        <v>1</v>
      </c>
    </row>
    <row r="113" spans="1:12" ht="12.75">
      <c r="A113" s="2">
        <v>44805</v>
      </c>
      <c r="B113">
        <v>156.5</v>
      </c>
      <c r="C113">
        <v>10</v>
      </c>
      <c r="D113">
        <v>3</v>
      </c>
      <c r="E113" s="16">
        <f t="shared" si="18"/>
        <v>163.5</v>
      </c>
      <c r="F113" s="17">
        <f t="shared" si="19"/>
        <v>7</v>
      </c>
      <c r="G113" s="18">
        <f t="shared" si="20"/>
        <v>0.01875</v>
      </c>
      <c r="H113" s="18">
        <f>(D105+D106+D107+D108+D109+D110+D111+D112+D113)/(($B$105+E113)/2)</f>
        <v>0.5102040816326531</v>
      </c>
      <c r="I113" s="18">
        <f>(D111+D112+D113)/(($B$111+E113)/2)</f>
        <v>0.1038961038961039</v>
      </c>
      <c r="J113" s="18">
        <f t="shared" si="21"/>
        <v>0.7237479806138933</v>
      </c>
      <c r="K113" s="18">
        <f t="shared" si="22"/>
        <v>0.6849757673667205</v>
      </c>
      <c r="L113">
        <v>3</v>
      </c>
    </row>
    <row r="114" spans="1:13" ht="12.75">
      <c r="A114" s="2">
        <v>44835</v>
      </c>
      <c r="B114">
        <v>163.5</v>
      </c>
      <c r="C114">
        <v>6</v>
      </c>
      <c r="D114">
        <v>8</v>
      </c>
      <c r="E114" s="16">
        <f t="shared" si="18"/>
        <v>161.5</v>
      </c>
      <c r="F114" s="17">
        <f t="shared" si="19"/>
        <v>-2</v>
      </c>
      <c r="G114" s="18">
        <f t="shared" si="20"/>
        <v>0.04923076923076923</v>
      </c>
      <c r="H114" s="18">
        <f>(D105+D106+D107+D108+D109+D110+D111+D112+D113+D114)/(($B$105+E114)/2)</f>
        <v>0.5684931506849316</v>
      </c>
      <c r="I114" s="18">
        <f>(D111+D112+D113+D114)/(($B$111+E114)/2)</f>
        <v>0.1568627450980392</v>
      </c>
      <c r="J114" s="18">
        <f t="shared" si="21"/>
        <v>0.7074380165289256</v>
      </c>
      <c r="K114" s="18">
        <f t="shared" si="22"/>
        <v>0.6743801652892562</v>
      </c>
      <c r="L114">
        <v>7</v>
      </c>
      <c r="M114">
        <v>1</v>
      </c>
    </row>
    <row r="115" spans="1:13" ht="12.75">
      <c r="A115" s="2">
        <v>44866</v>
      </c>
      <c r="B115">
        <v>161.5</v>
      </c>
      <c r="C115">
        <v>5</v>
      </c>
      <c r="D115">
        <v>9</v>
      </c>
      <c r="E115" s="16">
        <f t="shared" si="18"/>
        <v>157.5</v>
      </c>
      <c r="F115" s="17">
        <f t="shared" si="19"/>
        <v>-4</v>
      </c>
      <c r="G115" s="18">
        <f t="shared" si="20"/>
        <v>0.05642633228840126</v>
      </c>
      <c r="H115" s="18">
        <f>(D105+D106+D107+D108+D109+D110+D111+D112+D113+D114+D115)/(($B$105+E115)/2)</f>
        <v>0.6388888888888888</v>
      </c>
      <c r="I115" s="18">
        <f>(D111+D112+D113+D114+D115)/(($B$111+E115)/2)</f>
        <v>0.2185430463576159</v>
      </c>
      <c r="J115" s="18">
        <f t="shared" si="21"/>
        <v>0.7172413793103448</v>
      </c>
      <c r="K115" s="18">
        <f t="shared" si="22"/>
        <v>0.6689655172413793</v>
      </c>
      <c r="L115">
        <v>7</v>
      </c>
      <c r="M115">
        <v>2</v>
      </c>
    </row>
    <row r="116" spans="1:12" ht="12.75">
      <c r="A116" s="2">
        <v>44896</v>
      </c>
      <c r="B116">
        <v>157.5</v>
      </c>
      <c r="C116">
        <v>6</v>
      </c>
      <c r="D116">
        <v>7</v>
      </c>
      <c r="E116" s="16">
        <f t="shared" si="18"/>
        <v>156.5</v>
      </c>
      <c r="F116" s="17">
        <f t="shared" si="19"/>
        <v>-1</v>
      </c>
      <c r="G116" s="18">
        <f t="shared" si="20"/>
        <v>0.044585987261146494</v>
      </c>
      <c r="H116" s="18">
        <f>(D105+D106+D107+D108+D109+D110+D111+D112+D113+D114+D115+D116)/(($B$105+E116)/2)</f>
        <v>0.6898954703832753</v>
      </c>
      <c r="I116" s="18">
        <f>(D111+D112+D113+D114+D115+D116)/(($B$111+E116)/2)</f>
        <v>0.26578073089701</v>
      </c>
      <c r="J116" s="18">
        <f t="shared" si="21"/>
        <v>0.6898954703832753</v>
      </c>
      <c r="K116" s="18">
        <f t="shared" si="22"/>
        <v>0.6411149825783972</v>
      </c>
      <c r="L116">
        <v>7</v>
      </c>
    </row>
    <row r="117" spans="1:12" ht="12.75">
      <c r="A117" s="2">
        <v>44927</v>
      </c>
      <c r="B117">
        <v>156.5</v>
      </c>
      <c r="C117">
        <v>12</v>
      </c>
      <c r="D117">
        <v>9</v>
      </c>
      <c r="E117" s="16">
        <f aca="true" t="shared" si="23" ref="E117:E122">B117+C117-D117</f>
        <v>159.5</v>
      </c>
      <c r="F117" s="17">
        <f aca="true" t="shared" si="24" ref="F117:F122">C117-D117</f>
        <v>3</v>
      </c>
      <c r="G117" s="18">
        <f aca="true" t="shared" si="25" ref="G117:G122">D117/((B117+E117)/2)</f>
        <v>0.056962025316455694</v>
      </c>
      <c r="H117" s="18">
        <f>(D117)/(($B$117+E117)/2)</f>
        <v>0.056962025316455694</v>
      </c>
      <c r="I117" s="18">
        <f>(D111+D112+D113+D114+D115+D116+D117)/(($B$111+E117)/2)</f>
        <v>0.3223684210526316</v>
      </c>
      <c r="J117" s="18">
        <f aca="true" t="shared" si="26" ref="J117:J122">(D106+D107+D108+D109+D110+D111+D112+D113+D114+D115+D116+D117)/((B106+E117)/2)</f>
        <v>0.6872852233676976</v>
      </c>
      <c r="K117" s="18">
        <f aca="true" t="shared" si="27" ref="K117:K122">((L106-O106)+(L107-O107)+(L108-O108)+(L109-O109)+(L110-O110)+(L111-O111)+(L112-O112)+(L113-O113)+(L114-O114)+(L115-O115)+(L116-O116)+(L117-O117))/((B106+E117)/2)</f>
        <v>0.6391752577319587</v>
      </c>
      <c r="L117">
        <v>9</v>
      </c>
    </row>
    <row r="118" spans="1:12" ht="12.75">
      <c r="A118" s="2">
        <v>44958</v>
      </c>
      <c r="B118">
        <v>159.5</v>
      </c>
      <c r="C118">
        <v>4</v>
      </c>
      <c r="D118">
        <v>12</v>
      </c>
      <c r="E118" s="16">
        <f t="shared" si="23"/>
        <v>151.5</v>
      </c>
      <c r="F118" s="17">
        <f t="shared" si="24"/>
        <v>-8</v>
      </c>
      <c r="G118" s="18">
        <f t="shared" si="25"/>
        <v>0.07717041800643087</v>
      </c>
      <c r="H118" s="18">
        <f>(D117+D118)/(($B$117+E118)/2)</f>
        <v>0.13636363636363635</v>
      </c>
      <c r="I118" s="18">
        <f>(D111+D112+D113+D114+D115+D116+D117+D118)/(($B$111+E118)/2)</f>
        <v>0.41216216216216217</v>
      </c>
      <c r="J118" s="18">
        <f t="shared" si="26"/>
        <v>0.7272727272727273</v>
      </c>
      <c r="K118" s="18">
        <f t="shared" si="27"/>
        <v>0.6763636363636364</v>
      </c>
      <c r="L118">
        <v>12</v>
      </c>
    </row>
    <row r="119" spans="1:13" ht="12.75">
      <c r="A119" s="2">
        <v>44986</v>
      </c>
      <c r="B119">
        <v>151.5</v>
      </c>
      <c r="C119">
        <v>7</v>
      </c>
      <c r="D119">
        <v>10</v>
      </c>
      <c r="E119" s="16">
        <f t="shared" si="23"/>
        <v>148.5</v>
      </c>
      <c r="F119" s="17">
        <f t="shared" si="24"/>
        <v>-3</v>
      </c>
      <c r="G119" s="18">
        <f t="shared" si="25"/>
        <v>0.06666666666666667</v>
      </c>
      <c r="H119" s="18">
        <f>(D117+D118+D119)/(($B$117+E119)/2)</f>
        <v>0.20327868852459016</v>
      </c>
      <c r="I119" s="18">
        <f>(D111+D112+D113+D114+D115+D116+D117+D118+D119)/(($B$111+E119)/2)</f>
        <v>0.48464163822525597</v>
      </c>
      <c r="J119" s="18">
        <f t="shared" si="26"/>
        <v>0.7657992565055762</v>
      </c>
      <c r="K119" s="18">
        <f t="shared" si="27"/>
        <v>0.7063197026022305</v>
      </c>
      <c r="L119">
        <v>8</v>
      </c>
      <c r="M119">
        <v>2</v>
      </c>
    </row>
    <row r="120" spans="1:13" ht="12.75">
      <c r="A120" s="2">
        <v>45017</v>
      </c>
      <c r="B120">
        <v>148.5</v>
      </c>
      <c r="C120">
        <v>5</v>
      </c>
      <c r="D120">
        <v>7</v>
      </c>
      <c r="E120" s="16">
        <f t="shared" si="23"/>
        <v>146.5</v>
      </c>
      <c r="F120" s="17">
        <f t="shared" si="24"/>
        <v>-2</v>
      </c>
      <c r="G120" s="18">
        <f t="shared" si="25"/>
        <v>0.04745762711864407</v>
      </c>
      <c r="H120" s="18">
        <f>(D117+D118+D119+D120)/(($B$117+E120)/2)</f>
        <v>0.2508250825082508</v>
      </c>
      <c r="I120" s="18">
        <f>(D111+D112+D113+D114+D115+D116+D117+D118+D119+D120)/(($B$111+E120)/2)</f>
        <v>0.5360824742268041</v>
      </c>
      <c r="J120" s="18">
        <f t="shared" si="26"/>
        <v>0.75</v>
      </c>
      <c r="K120" s="18">
        <f t="shared" si="27"/>
        <v>0.6838235294117647</v>
      </c>
      <c r="L120">
        <v>6</v>
      </c>
      <c r="M120">
        <v>1</v>
      </c>
    </row>
    <row r="121" spans="1:13" ht="12.75">
      <c r="A121" s="2">
        <v>45047</v>
      </c>
      <c r="B121">
        <v>146.5</v>
      </c>
      <c r="C121">
        <v>16</v>
      </c>
      <c r="D121">
        <v>17</v>
      </c>
      <c r="E121" s="16">
        <f t="shared" si="23"/>
        <v>145.5</v>
      </c>
      <c r="F121" s="17">
        <f t="shared" si="24"/>
        <v>-1</v>
      </c>
      <c r="G121" s="18">
        <f t="shared" si="25"/>
        <v>0.11643835616438356</v>
      </c>
      <c r="H121" s="18">
        <f>(D117+D118+D119+D120+D121)/(($B$117+E121)/2)</f>
        <v>0.36423841059602646</v>
      </c>
      <c r="I121" s="18">
        <f>(D111+D112+D113+D114+D115+D116+D117+D118+D119+D120+D121)/(($B$111+E121)/2)</f>
        <v>0.6551724137931034</v>
      </c>
      <c r="J121" s="18">
        <f t="shared" si="26"/>
        <v>0.7555555555555555</v>
      </c>
      <c r="K121" s="18">
        <f t="shared" si="27"/>
        <v>0.6888888888888889</v>
      </c>
      <c r="L121">
        <v>16</v>
      </c>
      <c r="M121">
        <v>1</v>
      </c>
    </row>
    <row r="122" spans="1:13" ht="12.75">
      <c r="A122" s="2">
        <v>45078</v>
      </c>
      <c r="B122">
        <v>145.5</v>
      </c>
      <c r="C122">
        <v>7</v>
      </c>
      <c r="D122">
        <v>4</v>
      </c>
      <c r="E122" s="16">
        <f t="shared" si="23"/>
        <v>148.5</v>
      </c>
      <c r="F122" s="17">
        <f t="shared" si="24"/>
        <v>3</v>
      </c>
      <c r="G122" s="18">
        <f t="shared" si="25"/>
        <v>0.027210884353741496</v>
      </c>
      <c r="H122" s="18">
        <f>(D117+D118+D119+D120+D121+D122)/(($B$117+E122)/2)</f>
        <v>0.38688524590163936</v>
      </c>
      <c r="I122" s="18">
        <f>(D111+D112+D113+D114+D115+D116+D117+D118+D119+D120+D121+D122)/(($B$111+E122)/2)</f>
        <v>0.6757679180887372</v>
      </c>
      <c r="J122" s="18">
        <f t="shared" si="26"/>
        <v>0.6757679180887372</v>
      </c>
      <c r="K122" s="18">
        <f t="shared" si="27"/>
        <v>0.6143344709897611</v>
      </c>
      <c r="L122">
        <v>3</v>
      </c>
      <c r="M122">
        <v>1</v>
      </c>
    </row>
    <row r="123" spans="1:13" ht="12.75">
      <c r="A123" s="2">
        <v>45108</v>
      </c>
      <c r="B123">
        <v>148.5</v>
      </c>
      <c r="C123">
        <v>12</v>
      </c>
      <c r="D123">
        <v>5</v>
      </c>
      <c r="E123" s="16">
        <f>B123+C123-D123</f>
        <v>155.5</v>
      </c>
      <c r="F123" s="17">
        <f>C123-D123</f>
        <v>7</v>
      </c>
      <c r="G123" s="18">
        <f>D123/((B123+E123)/2)</f>
        <v>0.03289473684210526</v>
      </c>
      <c r="H123" s="18">
        <f>(D117+D118+D119+D120+D121+D122+D123)/(($B$117+E123)/2)</f>
        <v>0.41025641025641024</v>
      </c>
      <c r="I123" s="18">
        <f>(D123)/(($B$123+E123)/2)</f>
        <v>0.03289473684210526</v>
      </c>
      <c r="J123" s="18">
        <f>(D112+D113+D114+D115+D116+D117+D118+D119+D120+D121+D122+D123)/((B112+E123)/2)</f>
        <v>0.6274509803921569</v>
      </c>
      <c r="K123" s="18">
        <f>((L112-O112)+(L113-O113)+(L114-O114)+(L115-O115)+(L116-O116)+(L117-O117)+(L118-O118)+(L119-O119)+(L120-O120)+(L121-O121)+(L122-O122)+(L123-O123))/((B112+E123)/2)</f>
        <v>0.5555555555555556</v>
      </c>
      <c r="L123">
        <v>3</v>
      </c>
      <c r="M123">
        <v>2</v>
      </c>
    </row>
    <row r="124" spans="1:13" ht="12.75">
      <c r="A124" s="2">
        <v>45139</v>
      </c>
      <c r="B124">
        <v>155.5</v>
      </c>
      <c r="C124">
        <v>6.5</v>
      </c>
      <c r="D124">
        <v>11</v>
      </c>
      <c r="E124" s="16">
        <f>B124+C124-D124</f>
        <v>151</v>
      </c>
      <c r="F124" s="17">
        <f>C124-D124</f>
        <v>-4.5</v>
      </c>
      <c r="G124" s="18">
        <f>D124/((B124+E124)/2)</f>
        <v>0.07177814029363784</v>
      </c>
      <c r="H124" s="18">
        <f>(D117+D118+D119+D120+D121+D122+D123+D124)/(($B$117+E124)/2)</f>
        <v>0.4878048780487805</v>
      </c>
      <c r="I124" s="18">
        <f>(D123+D124)/(($B$123+E124)/2)</f>
        <v>0.10684474123539232</v>
      </c>
      <c r="J124" s="18">
        <f>(D113+D114+D115+D116+D117+D118+D119+D120+D121+D122+D123+D124)/((B113+E124)/2)</f>
        <v>0.6634146341463415</v>
      </c>
      <c r="K124" s="18">
        <f>((L113-O113)+(L114-O114)+(L115-O115)+(L116-O116)+(L117-O117)+(L118-O118)+(L119-O119)+(L120-O120)+(L121-O121)+(L122-O122)+(L123-O123)+(L124-O124))/((B113+E124)/2)</f>
        <v>0.5853658536585366</v>
      </c>
      <c r="L124">
        <v>9</v>
      </c>
      <c r="M124">
        <v>2</v>
      </c>
    </row>
    <row r="125" spans="1:12" ht="12.75">
      <c r="A125" s="2">
        <v>45170</v>
      </c>
      <c r="B125">
        <v>151</v>
      </c>
      <c r="C125">
        <v>9</v>
      </c>
      <c r="D125">
        <v>8.5</v>
      </c>
      <c r="E125" s="16">
        <f>B125+C125-D125</f>
        <v>151.5</v>
      </c>
      <c r="F125" s="17">
        <f>C125-D125</f>
        <v>0.5</v>
      </c>
      <c r="G125" s="18">
        <f>D125/((B125+E125)/2)</f>
        <v>0.05619834710743802</v>
      </c>
      <c r="H125" s="18">
        <f>(D117+D118+D119+D120+D121+D122+D123+D124+D125)/(($B$117+E125)/2)</f>
        <v>0.5422077922077922</v>
      </c>
      <c r="I125" s="18">
        <f>(D123+D124+D125)/(($B$123+E125)/2)</f>
        <v>0.16333333333333333</v>
      </c>
      <c r="J125" s="18">
        <f>(D114+D115+D116+D117+D118+D119+D120+D121+D122+D123+D124+D125)/((B114+E125)/2)</f>
        <v>0.6825396825396826</v>
      </c>
      <c r="K125" s="18">
        <f>((L114-O114)+(L115-O115)+(L116-O116)+(L117-O117)+(L118-O118)+(L119-O119)+(L120-O120)+(L121-O121)+(L122-O122)+(L123-O123)+(L124-O124)+(L125-O125))/((B114+E125)/2)</f>
        <v>0.6063492063492063</v>
      </c>
      <c r="L125">
        <v>8.5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96">
      <selection activeCell="P125" sqref="P12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5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3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3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</row>
    <row r="21" spans="1:13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</row>
    <row r="22" spans="1:13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</row>
    <row r="23" spans="1:13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</row>
    <row r="24" spans="1:13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</row>
    <row r="25" spans="1:13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</row>
    <row r="26" spans="1:13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</row>
    <row r="27" spans="1:13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</row>
    <row r="28" spans="1:13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3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</row>
    <row r="31" spans="1:13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</row>
    <row r="32" spans="1:13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</row>
    <row r="33" spans="1:13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</row>
    <row r="34" spans="1:13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</row>
    <row r="35" spans="1:13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3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</row>
    <row r="38" spans="1:12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</row>
    <row r="39" spans="1:12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</row>
    <row r="40" spans="1:12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2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2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2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</row>
    <row r="49" spans="1:12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</row>
    <row r="50" spans="1:12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2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2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</row>
    <row r="57" spans="1:12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</row>
    <row r="58" spans="1:12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</row>
    <row r="59" spans="1:12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</row>
    <row r="60" spans="1:12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</row>
    <row r="61" spans="1:13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</row>
    <row r="62" spans="1:13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</row>
    <row r="63" spans="1:12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</row>
    <row r="64" spans="1:12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</row>
    <row r="65" spans="1:13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</row>
    <row r="66" spans="1:12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</row>
    <row r="67" spans="1:12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</row>
    <row r="68" spans="1:12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</row>
    <row r="69" spans="1:13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</row>
    <row r="70" spans="1:13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</row>
    <row r="71" spans="1:12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</row>
    <row r="72" spans="1:12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</row>
    <row r="73" spans="1:13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2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</row>
    <row r="76" spans="1:12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</row>
    <row r="77" spans="1:12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</row>
    <row r="78" spans="1:12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</row>
    <row r="79" spans="1:12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</row>
    <row r="80" spans="1:12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</row>
    <row r="81" spans="1:12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</row>
    <row r="82" spans="1:12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</row>
    <row r="83" spans="1:13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2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</row>
    <row r="86" spans="1:12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</row>
    <row r="87" spans="1:12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2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</row>
    <row r="90" spans="1:12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</row>
    <row r="91" spans="1:12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</row>
    <row r="92" spans="1:12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</row>
    <row r="93" spans="1:12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</row>
    <row r="94" spans="1:13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</row>
    <row r="95" spans="1:12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</row>
    <row r="96" spans="1:12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2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</row>
    <row r="100" spans="1:12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</row>
    <row r="101" spans="1:12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</row>
    <row r="102" spans="1:12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</row>
    <row r="103" spans="1:12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</row>
    <row r="104" spans="1:12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</row>
    <row r="105" spans="1:12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</row>
    <row r="106" spans="1:12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</row>
    <row r="107" spans="1:12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</row>
    <row r="108" spans="1:12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</row>
    <row r="109" spans="1:12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</row>
    <row r="110" spans="1:13" ht="12.75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</row>
    <row r="111" spans="1:12" ht="12.75">
      <c r="A111" s="2">
        <v>44743</v>
      </c>
      <c r="B111">
        <v>44</v>
      </c>
      <c r="C111">
        <v>5</v>
      </c>
      <c r="D111">
        <v>3</v>
      </c>
      <c r="E111">
        <f aca="true" t="shared" si="15" ref="E111:E116">B111+C111-D111</f>
        <v>46</v>
      </c>
      <c r="F111" s="5">
        <f aca="true" t="shared" si="16" ref="F111:F116">C111-D111</f>
        <v>2</v>
      </c>
      <c r="G111" s="3">
        <f aca="true" t="shared" si="17" ref="G111:G116"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 aca="true" t="shared" si="18" ref="J111:J116">(D100+D101+D102+D103+D104+D105+D106+D107+D108+D109+D110+D111)/((B100+E111)/2)</f>
        <v>0.8539325842696629</v>
      </c>
      <c r="K111" s="3">
        <f aca="true" t="shared" si="19" ref="K111:K116">((L100-O100)+(L101-O101)+(L102-O102)+(L103-O103)+(L104-O104)+(L105-O105)+(L106-O106)+(L107-O107)+(L108-O108)+(L109-O109)+(L110-O110)+(L111-O111))/((B100+E111)/2)</f>
        <v>0.8314606741573034</v>
      </c>
      <c r="L111">
        <v>3</v>
      </c>
    </row>
    <row r="112" spans="1:12" ht="12.75">
      <c r="A112" s="2">
        <v>44774</v>
      </c>
      <c r="B112">
        <v>46</v>
      </c>
      <c r="C112">
        <v>4</v>
      </c>
      <c r="D112">
        <v>2</v>
      </c>
      <c r="E112">
        <f t="shared" si="15"/>
        <v>48</v>
      </c>
      <c r="F112" s="5">
        <f t="shared" si="16"/>
        <v>2</v>
      </c>
      <c r="G112" s="3">
        <f t="shared" si="17"/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 t="shared" si="18"/>
        <v>0.7956989247311828</v>
      </c>
      <c r="K112" s="3">
        <f t="shared" si="19"/>
        <v>0.7741935483870968</v>
      </c>
      <c r="L112">
        <v>2</v>
      </c>
    </row>
    <row r="113" spans="1:12" ht="12.75">
      <c r="A113" s="2">
        <v>44805</v>
      </c>
      <c r="B113">
        <v>48</v>
      </c>
      <c r="C113">
        <v>2</v>
      </c>
      <c r="D113">
        <v>3</v>
      </c>
      <c r="E113">
        <f t="shared" si="15"/>
        <v>47</v>
      </c>
      <c r="F113" s="5">
        <f t="shared" si="16"/>
        <v>-1</v>
      </c>
      <c r="G113" s="3">
        <f t="shared" si="17"/>
        <v>0.06315789473684211</v>
      </c>
      <c r="H113" s="3">
        <f>(D105+D106+D107+D108+D109+D110+D111+D112+D113)/(($B$105+E113)/2)</f>
        <v>0.6521739130434783</v>
      </c>
      <c r="I113" s="3">
        <f>(D111+D112+D113)/(($B$111+E113)/2)</f>
        <v>0.17582417582417584</v>
      </c>
      <c r="J113" s="3">
        <f t="shared" si="18"/>
        <v>0.8210526315789474</v>
      </c>
      <c r="K113" s="3">
        <f t="shared" si="19"/>
        <v>0.8</v>
      </c>
      <c r="L113">
        <v>3</v>
      </c>
    </row>
    <row r="114" spans="1:12" ht="12.75">
      <c r="A114" s="2">
        <v>44835</v>
      </c>
      <c r="B114">
        <v>47</v>
      </c>
      <c r="C114">
        <v>2</v>
      </c>
      <c r="D114">
        <v>3</v>
      </c>
      <c r="E114">
        <f t="shared" si="15"/>
        <v>46</v>
      </c>
      <c r="F114" s="5">
        <f t="shared" si="16"/>
        <v>-1</v>
      </c>
      <c r="G114" s="3">
        <f t="shared" si="17"/>
        <v>0.06451612903225806</v>
      </c>
      <c r="H114" s="3">
        <f>(D105+D106+D107+D108+D109+D110+D111+D112+D113+D114)/(($B$105+E114)/2)</f>
        <v>0.7252747252747253</v>
      </c>
      <c r="I114" s="3">
        <f>(D111+D112+D113+D114)/(($B$111+E114)/2)</f>
        <v>0.24444444444444444</v>
      </c>
      <c r="J114" s="3">
        <f t="shared" si="18"/>
        <v>0.8631578947368421</v>
      </c>
      <c r="K114" s="3">
        <f t="shared" si="19"/>
        <v>0.8421052631578947</v>
      </c>
      <c r="L114">
        <v>3</v>
      </c>
    </row>
    <row r="115" spans="1:12" ht="12.75">
      <c r="A115" s="2">
        <v>44866</v>
      </c>
      <c r="B115">
        <v>46</v>
      </c>
      <c r="C115">
        <v>1</v>
      </c>
      <c r="D115">
        <v>2</v>
      </c>
      <c r="E115">
        <f t="shared" si="15"/>
        <v>45</v>
      </c>
      <c r="F115" s="5">
        <f t="shared" si="16"/>
        <v>-1</v>
      </c>
      <c r="G115" s="3">
        <f t="shared" si="17"/>
        <v>0.04395604395604396</v>
      </c>
      <c r="H115" s="3">
        <f>(D105+D106+D107+D108+D109+D110+D111+D112+D113+D114+D115)/(($B$105+E115)/2)</f>
        <v>0.7777777777777778</v>
      </c>
      <c r="I115" s="3">
        <f>(D111+D112+D113+D114+D115)/(($B$111+E115)/2)</f>
        <v>0.29213483146067415</v>
      </c>
      <c r="J115" s="3">
        <f t="shared" si="18"/>
        <v>0.8666666666666667</v>
      </c>
      <c r="K115" s="3">
        <f t="shared" si="19"/>
        <v>0.8444444444444444</v>
      </c>
      <c r="L115">
        <v>2</v>
      </c>
    </row>
    <row r="116" spans="1:12" ht="12.75">
      <c r="A116" s="2">
        <v>44896</v>
      </c>
      <c r="B116">
        <v>45</v>
      </c>
      <c r="C116">
        <v>2</v>
      </c>
      <c r="D116">
        <v>2</v>
      </c>
      <c r="E116">
        <f t="shared" si="15"/>
        <v>45</v>
      </c>
      <c r="F116" s="5">
        <f t="shared" si="16"/>
        <v>0</v>
      </c>
      <c r="G116" s="3">
        <f t="shared" si="17"/>
        <v>0.044444444444444446</v>
      </c>
      <c r="H116" s="3">
        <f>(D105+D106+D107+D108+D109+D110+D111+D112+D113+D114+D115+D116)/(($B$105+E116)/2)</f>
        <v>0.8222222222222222</v>
      </c>
      <c r="I116" s="3">
        <f>(D111+D112+D113+D114+D115+D116)/(($B$111+E116)/2)</f>
        <v>0.33707865168539325</v>
      </c>
      <c r="J116" s="3">
        <f t="shared" si="18"/>
        <v>0.8222222222222222</v>
      </c>
      <c r="K116" s="3">
        <f t="shared" si="19"/>
        <v>0.8</v>
      </c>
      <c r="L116">
        <v>2</v>
      </c>
    </row>
    <row r="117" spans="1:12" ht="12.75">
      <c r="A117" s="2">
        <v>44927</v>
      </c>
      <c r="B117">
        <v>45</v>
      </c>
      <c r="C117">
        <v>4</v>
      </c>
      <c r="D117">
        <v>2</v>
      </c>
      <c r="E117">
        <f aca="true" t="shared" si="20" ref="E117:E122">B117+C117-D117</f>
        <v>47</v>
      </c>
      <c r="F117" s="5">
        <f aca="true" t="shared" si="21" ref="F117:F122">C117-D117</f>
        <v>2</v>
      </c>
      <c r="G117" s="3">
        <f aca="true" t="shared" si="22" ref="G117:G122">D117/((B117+E117)/2)</f>
        <v>0.043478260869565216</v>
      </c>
      <c r="H117" s="3">
        <f>(D117)/(($B$117+E117)/2)</f>
        <v>0.043478260869565216</v>
      </c>
      <c r="I117" s="3">
        <f>(D111+D112+D113+D114+D115+D116+D117)/(($B$111+E117)/2)</f>
        <v>0.37362637362637363</v>
      </c>
      <c r="J117" s="3">
        <f aca="true" t="shared" si="23" ref="J117:J122">(D106+D107+D108+D109+D110+D111+D112+D113+D114+D115+D116+D117)/((B106+E117)/2)</f>
        <v>0.7640449438202247</v>
      </c>
      <c r="K117" s="3">
        <f aca="true" t="shared" si="24" ref="K117:K122">((L106-O106)+(L107-O107)+(L108-O108)+(L109-O109)+(L110-O110)+(L111-O111)+(L112-O112)+(L113-O113)+(L114-O114)+(L115-O115)+(L116-O116)+(L117-O117))/((B106+E117)/2)</f>
        <v>0.7415730337078652</v>
      </c>
      <c r="L117">
        <v>2</v>
      </c>
    </row>
    <row r="118" spans="1:12" ht="12.75">
      <c r="A118" s="2">
        <v>44958</v>
      </c>
      <c r="B118">
        <v>47</v>
      </c>
      <c r="C118">
        <v>2</v>
      </c>
      <c r="D118">
        <v>2</v>
      </c>
      <c r="E118">
        <f t="shared" si="20"/>
        <v>47</v>
      </c>
      <c r="F118" s="5">
        <f t="shared" si="21"/>
        <v>0</v>
      </c>
      <c r="G118" s="3">
        <f t="shared" si="22"/>
        <v>0.0425531914893617</v>
      </c>
      <c r="H118" s="3">
        <f>(D117+D118)/(($B$117+E118)/2)</f>
        <v>0.08695652173913043</v>
      </c>
      <c r="I118" s="3">
        <f>(D111+D112+D113+D114+D115+D116+D117+D118)/(($B$111+E118)/2)</f>
        <v>0.4175824175824176</v>
      </c>
      <c r="J118" s="3">
        <f t="shared" si="23"/>
        <v>0.7586206896551724</v>
      </c>
      <c r="K118" s="3">
        <f t="shared" si="24"/>
        <v>0.735632183908046</v>
      </c>
      <c r="L118">
        <v>2</v>
      </c>
    </row>
    <row r="119" spans="1:12" ht="12.75">
      <c r="A119" s="2">
        <v>44986</v>
      </c>
      <c r="B119">
        <v>47</v>
      </c>
      <c r="C119">
        <v>2</v>
      </c>
      <c r="D119">
        <v>3</v>
      </c>
      <c r="E119">
        <f t="shared" si="20"/>
        <v>46</v>
      </c>
      <c r="F119" s="5">
        <f t="shared" si="21"/>
        <v>-1</v>
      </c>
      <c r="G119" s="3">
        <f t="shared" si="22"/>
        <v>0.06451612903225806</v>
      </c>
      <c r="H119" s="3">
        <f>(D117+D118+D119)/(($B$117+E119)/2)</f>
        <v>0.15384615384615385</v>
      </c>
      <c r="I119" s="3">
        <f>(D111+D112+D113+D114+D115+D116+D117+D118+D119)/(($B$111+E119)/2)</f>
        <v>0.4888888888888889</v>
      </c>
      <c r="J119" s="3">
        <f t="shared" si="23"/>
        <v>0.7954545454545454</v>
      </c>
      <c r="K119" s="3">
        <f t="shared" si="24"/>
        <v>0.7727272727272727</v>
      </c>
      <c r="L119">
        <v>3</v>
      </c>
    </row>
    <row r="120" spans="1:13" ht="12.75">
      <c r="A120" s="2">
        <v>45017</v>
      </c>
      <c r="B120">
        <v>46</v>
      </c>
      <c r="C120">
        <v>1</v>
      </c>
      <c r="D120">
        <v>4</v>
      </c>
      <c r="E120">
        <f t="shared" si="20"/>
        <v>43</v>
      </c>
      <c r="F120" s="5">
        <f t="shared" si="21"/>
        <v>-3</v>
      </c>
      <c r="G120" s="3">
        <f t="shared" si="22"/>
        <v>0.0898876404494382</v>
      </c>
      <c r="H120" s="3">
        <f>(D117+D118+D119+D120)/(($B$117+E120)/2)</f>
        <v>0.25</v>
      </c>
      <c r="I120" s="3">
        <f>(D111+D112+D113+D114+D115+D116+D117+D118+D119+D120)/(($B$111+E120)/2)</f>
        <v>0.5977011494252874</v>
      </c>
      <c r="J120" s="3">
        <f t="shared" si="23"/>
        <v>0.8674698795180723</v>
      </c>
      <c r="K120" s="3">
        <f t="shared" si="24"/>
        <v>0.8192771084337349</v>
      </c>
      <c r="L120">
        <v>3</v>
      </c>
      <c r="M120">
        <v>1</v>
      </c>
    </row>
    <row r="121" spans="1:13" ht="12.75">
      <c r="A121" s="2">
        <v>45047</v>
      </c>
      <c r="B121">
        <v>43</v>
      </c>
      <c r="C121">
        <v>5</v>
      </c>
      <c r="D121">
        <v>6</v>
      </c>
      <c r="E121">
        <f t="shared" si="20"/>
        <v>42</v>
      </c>
      <c r="F121" s="5">
        <f t="shared" si="21"/>
        <v>-1</v>
      </c>
      <c r="G121" s="3">
        <f t="shared" si="22"/>
        <v>0.1411764705882353</v>
      </c>
      <c r="H121" s="3">
        <f>(D117+D118+D119+D120+D121)/(($B$117+E121)/2)</f>
        <v>0.39080459770114945</v>
      </c>
      <c r="I121" s="3">
        <f>(D111+D112+D113+D114+D115+D116+D117+D118+D119+D120+D121)/(($B$111+E121)/2)</f>
        <v>0.7441860465116279</v>
      </c>
      <c r="J121" s="3">
        <f t="shared" si="23"/>
        <v>0.8717948717948718</v>
      </c>
      <c r="K121" s="3">
        <f t="shared" si="24"/>
        <v>0.7948717948717948</v>
      </c>
      <c r="L121">
        <v>5</v>
      </c>
      <c r="M121">
        <v>1</v>
      </c>
    </row>
    <row r="122" spans="1:13" ht="12.75">
      <c r="A122" s="2">
        <v>45078</v>
      </c>
      <c r="B122">
        <v>42</v>
      </c>
      <c r="C122">
        <v>4</v>
      </c>
      <c r="D122">
        <v>2</v>
      </c>
      <c r="E122">
        <f t="shared" si="20"/>
        <v>44</v>
      </c>
      <c r="F122" s="5">
        <f t="shared" si="21"/>
        <v>2</v>
      </c>
      <c r="G122" s="3">
        <f t="shared" si="22"/>
        <v>0.046511627906976744</v>
      </c>
      <c r="H122" s="3">
        <f>(D117+D118+D119+D120+D121+D122)/(($B$117+E122)/2)</f>
        <v>0.42696629213483145</v>
      </c>
      <c r="I122" s="3">
        <f>(D111+D112+D113+D114+D115+D116+D117+D118+D119+D120+D121+D122)/(($B$111+E122)/2)</f>
        <v>0.7727272727272727</v>
      </c>
      <c r="J122" s="3">
        <f t="shared" si="23"/>
        <v>0.7727272727272727</v>
      </c>
      <c r="K122" s="3">
        <f t="shared" si="24"/>
        <v>0.7045454545454546</v>
      </c>
      <c r="L122">
        <v>1</v>
      </c>
      <c r="M122">
        <v>1</v>
      </c>
    </row>
    <row r="123" spans="1:13" ht="12.75">
      <c r="A123" s="2">
        <v>45108</v>
      </c>
      <c r="B123">
        <v>44</v>
      </c>
      <c r="C123">
        <v>3</v>
      </c>
      <c r="D123">
        <v>2</v>
      </c>
      <c r="E123">
        <f>B123+C123-D123</f>
        <v>45</v>
      </c>
      <c r="F123" s="5">
        <f>C123-D123</f>
        <v>1</v>
      </c>
      <c r="G123" s="3">
        <f>D123/((B123+E123)/2)</f>
        <v>0.0449438202247191</v>
      </c>
      <c r="H123" s="3">
        <f>(D117+D118+D119+D120+D121+D122+D123)/(($B$117+E123)/2)</f>
        <v>0.4666666666666667</v>
      </c>
      <c r="I123" s="3">
        <f>(D123)/(($B$123+E123)/2)</f>
        <v>0.0449438202247191</v>
      </c>
      <c r="J123" s="3">
        <f>(D112+D113+D114+D115+D116+D117+D118+D119+D120+D121+D122+D123)/((B112+E123)/2)</f>
        <v>0.7252747252747253</v>
      </c>
      <c r="K123" s="3">
        <f>((L112-O112)+(L113-O113)+(L114-O114)+(L115-O115)+(L116-O116)+(L117-O117)+(L118-O118)+(L119-O119)+(L120-O120)+(L121-O121)+(L122-O122)+(L123-O123))/((B112+E123)/2)</f>
        <v>0.6373626373626373</v>
      </c>
      <c r="L123">
        <v>1</v>
      </c>
      <c r="M123">
        <v>1</v>
      </c>
    </row>
    <row r="124" spans="1:13" ht="12.75">
      <c r="A124" s="2">
        <v>45139</v>
      </c>
      <c r="B124">
        <v>45</v>
      </c>
      <c r="C124">
        <v>2</v>
      </c>
      <c r="D124">
        <v>5</v>
      </c>
      <c r="E124">
        <f>B124+C124-D124</f>
        <v>42</v>
      </c>
      <c r="F124" s="5">
        <f>C124-D124</f>
        <v>-3</v>
      </c>
      <c r="G124" s="3">
        <f>D124/((B124+E124)/2)</f>
        <v>0.11494252873563218</v>
      </c>
      <c r="H124" s="3">
        <f>(D117+D118+D119+D120+D121+D122+D123+D124)/(($B$117+E124)/2)</f>
        <v>0.5977011494252874</v>
      </c>
      <c r="I124" s="3">
        <f>(D123+D124)/(($B$123+E124)/2)</f>
        <v>0.16279069767441862</v>
      </c>
      <c r="J124" s="3">
        <f>(D113+D114+D115+D116+D117+D118+D119+D120+D121+D122+D123+D124)/((B113+E124)/2)</f>
        <v>0.8</v>
      </c>
      <c r="K124" s="3">
        <f>((L113-O113)+(L114-O114)+(L115-O115)+(L116-O116)+(L117-O117)+(L118-O118)+(L119-O119)+(L120-O120)+(L121-O121)+(L122-O122)+(L123-O123)+(L124-O124))/((B113+E124)/2)</f>
        <v>0.6888888888888889</v>
      </c>
      <c r="L124">
        <v>4</v>
      </c>
      <c r="M124">
        <v>1</v>
      </c>
    </row>
    <row r="125" spans="1:12" ht="12.75">
      <c r="A125" s="2">
        <v>45170</v>
      </c>
      <c r="B125">
        <v>42</v>
      </c>
      <c r="C125">
        <v>2</v>
      </c>
      <c r="D125">
        <v>2</v>
      </c>
      <c r="E125">
        <f>B125+C125-D125</f>
        <v>42</v>
      </c>
      <c r="F125" s="5">
        <f>C125-D125</f>
        <v>0</v>
      </c>
      <c r="G125" s="3">
        <f>D125/((B125+E125)/2)</f>
        <v>0.047619047619047616</v>
      </c>
      <c r="H125" s="3">
        <f>(D117+D118+D119+D120+D121+D122+D123+D124+D125)/(($B$117+E125)/2)</f>
        <v>0.6436781609195402</v>
      </c>
      <c r="I125" s="3">
        <f>(D123+D124+D125)/(($B$123+E125)/2)</f>
        <v>0.20930232558139536</v>
      </c>
      <c r="J125" s="3">
        <f>(D114+D115+D116+D117+D118+D119+D120+D121+D122+D123+D124+D125)/((B114+E125)/2)</f>
        <v>0.7865168539325843</v>
      </c>
      <c r="K125" s="3">
        <f>((L114-O114)+(L115-O115)+(L116-O116)+(L117-O117)+(L118-O118)+(L119-O119)+(L120-O120)+(L121-O121)+(L122-O122)+(L123-O123)+(L124-O124)+(L125-O125))/((B114+E125)/2)</f>
        <v>0.6741573033707865</v>
      </c>
      <c r="L125">
        <v>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03">
      <selection activeCell="P125" sqref="P12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3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3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</row>
    <row r="21" spans="1:13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</row>
    <row r="22" spans="1:13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3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2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2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</row>
    <row r="59" spans="1:12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2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</row>
    <row r="81" spans="1:12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2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2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2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2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</row>
    <row r="92" spans="1:12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2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</row>
    <row r="95" spans="1:12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2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</row>
    <row r="102" spans="1:13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2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2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2" ht="12.75">
      <c r="A111" s="2">
        <v>44743</v>
      </c>
      <c r="B111">
        <v>11</v>
      </c>
      <c r="C111">
        <v>0</v>
      </c>
      <c r="D111">
        <v>0</v>
      </c>
      <c r="E111">
        <f aca="true" t="shared" si="15" ref="E111:E116">B111+C111-D111</f>
        <v>11</v>
      </c>
      <c r="F111" s="5">
        <f aca="true" t="shared" si="16" ref="F111:F116">C111-D111</f>
        <v>0</v>
      </c>
      <c r="G111" s="3">
        <f aca="true" t="shared" si="17" ref="G111:G116"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 aca="true" t="shared" si="18" ref="J111:J116">(D100+D101+D102+D103+D104+D105+D106+D107+D108+D109+D110+D111)/((B100+E111)/2)</f>
        <v>0.7619047619047619</v>
      </c>
      <c r="K111" s="3">
        <f aca="true" t="shared" si="19" ref="K111:K116">((L100-O100)+(L101-O101)+(L102-O102)+(L103-O103)+(L104-O104)+(L105-O105)+(L106-O106)+(L107-O107)+(L108-O108)+(L109-O109)+(L110-O110)+(L111-O111))/((B100+E111)/2)</f>
        <v>0.6666666666666666</v>
      </c>
      <c r="L111">
        <v>0</v>
      </c>
    </row>
    <row r="112" spans="1:12" ht="12.75">
      <c r="A112" s="2">
        <v>44774</v>
      </c>
      <c r="B112">
        <v>11</v>
      </c>
      <c r="C112">
        <v>0</v>
      </c>
      <c r="D112">
        <v>0</v>
      </c>
      <c r="E112">
        <f t="shared" si="15"/>
        <v>11</v>
      </c>
      <c r="F112" s="5">
        <f t="shared" si="16"/>
        <v>0</v>
      </c>
      <c r="G112" s="3">
        <f t="shared" si="17"/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 t="shared" si="18"/>
        <v>0.7619047619047619</v>
      </c>
      <c r="K112" s="3">
        <f t="shared" si="19"/>
        <v>0.6666666666666666</v>
      </c>
      <c r="L112">
        <v>0</v>
      </c>
    </row>
    <row r="113" spans="1:12" ht="12.75">
      <c r="A113" s="2">
        <v>44805</v>
      </c>
      <c r="B113">
        <v>11</v>
      </c>
      <c r="C113">
        <v>0</v>
      </c>
      <c r="D113">
        <v>0</v>
      </c>
      <c r="E113">
        <f t="shared" si="15"/>
        <v>11</v>
      </c>
      <c r="F113" s="5">
        <f t="shared" si="16"/>
        <v>0</v>
      </c>
      <c r="G113" s="3">
        <f t="shared" si="17"/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 t="shared" si="18"/>
        <v>0.7</v>
      </c>
      <c r="K113" s="3">
        <f t="shared" si="19"/>
        <v>0.6</v>
      </c>
      <c r="L113">
        <v>0</v>
      </c>
    </row>
    <row r="114" spans="1:12" ht="12.75">
      <c r="A114" s="2">
        <v>44835</v>
      </c>
      <c r="B114">
        <v>11</v>
      </c>
      <c r="C114">
        <v>1</v>
      </c>
      <c r="D114">
        <v>1</v>
      </c>
      <c r="E114">
        <f t="shared" si="15"/>
        <v>11</v>
      </c>
      <c r="F114" s="5">
        <f t="shared" si="16"/>
        <v>0</v>
      </c>
      <c r="G114" s="3">
        <f t="shared" si="17"/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 t="shared" si="18"/>
        <v>0.7368421052631579</v>
      </c>
      <c r="K114" s="3">
        <f t="shared" si="19"/>
        <v>0.7368421052631579</v>
      </c>
      <c r="L114">
        <v>1</v>
      </c>
    </row>
    <row r="115" spans="1:12" ht="12.75">
      <c r="A115" s="2">
        <v>44866</v>
      </c>
      <c r="B115">
        <v>11</v>
      </c>
      <c r="C115">
        <v>0</v>
      </c>
      <c r="D115">
        <v>0</v>
      </c>
      <c r="E115">
        <f t="shared" si="15"/>
        <v>11</v>
      </c>
      <c r="F115" s="5">
        <f t="shared" si="16"/>
        <v>0</v>
      </c>
      <c r="G115" s="3">
        <f t="shared" si="17"/>
        <v>0</v>
      </c>
      <c r="H115" s="3">
        <f>(D105+D106+D107+D108+D109+D110+D111+D112+D113+D114+D115)/(($B$105+E115)/2)</f>
        <v>0.7</v>
      </c>
      <c r="I115" s="3">
        <f>(D111+D112+D113+D114+D115)/(($B$111+E115)/2)</f>
        <v>0.09090909090909091</v>
      </c>
      <c r="J115" s="3">
        <f t="shared" si="18"/>
        <v>0.7</v>
      </c>
      <c r="K115" s="3">
        <f t="shared" si="19"/>
        <v>0.7</v>
      </c>
      <c r="L115">
        <v>0</v>
      </c>
    </row>
    <row r="116" spans="1:12" ht="12.75">
      <c r="A116" s="2">
        <v>44896</v>
      </c>
      <c r="B116">
        <v>11</v>
      </c>
      <c r="C116">
        <v>1</v>
      </c>
      <c r="D116">
        <v>0</v>
      </c>
      <c r="E116">
        <f t="shared" si="15"/>
        <v>12</v>
      </c>
      <c r="F116" s="5">
        <f t="shared" si="16"/>
        <v>1</v>
      </c>
      <c r="G116" s="3">
        <f t="shared" si="17"/>
        <v>0</v>
      </c>
      <c r="H116" s="3">
        <f>(D105+D106+D107+D108+D109+D110+D111+D112+D113+D114+D115+D116)/(($B$105+E116)/2)</f>
        <v>0.6666666666666666</v>
      </c>
      <c r="I116" s="3">
        <f>(D111+D112+D113+D114+D115+D116)/(($B$111+E116)/2)</f>
        <v>0.08695652173913043</v>
      </c>
      <c r="J116" s="3">
        <f t="shared" si="18"/>
        <v>0.6666666666666666</v>
      </c>
      <c r="K116" s="3">
        <f t="shared" si="19"/>
        <v>0.6666666666666666</v>
      </c>
      <c r="L116">
        <v>0</v>
      </c>
    </row>
    <row r="117" spans="1:12" ht="12.75">
      <c r="A117" s="2">
        <v>44927</v>
      </c>
      <c r="B117">
        <v>12</v>
      </c>
      <c r="C117">
        <v>0</v>
      </c>
      <c r="D117">
        <v>1</v>
      </c>
      <c r="E117">
        <f aca="true" t="shared" si="20" ref="E117:E122">B117+C117-D117</f>
        <v>11</v>
      </c>
      <c r="F117" s="5">
        <f aca="true" t="shared" si="21" ref="F117:F122">C117-D117</f>
        <v>-1</v>
      </c>
      <c r="G117" s="3">
        <f aca="true" t="shared" si="22" ref="G117:G122">D117/((B117+E117)/2)</f>
        <v>0.08695652173913043</v>
      </c>
      <c r="H117" s="3">
        <f>(D117)/(($B$117+E117)/2)</f>
        <v>0.08695652173913043</v>
      </c>
      <c r="I117" s="3">
        <f>(D111+D112+D113+D114+D115+D116+D117)/(($B$111+E117)/2)</f>
        <v>0.18181818181818182</v>
      </c>
      <c r="J117" s="3">
        <f aca="true" t="shared" si="23" ref="J117:J122">(D106+D107+D108+D109+D110+D111+D112+D113+D114+D115+D116+D117)/((B106+E117)/2)</f>
        <v>0.7619047619047619</v>
      </c>
      <c r="K117" s="3">
        <f aca="true" t="shared" si="24" ref="K117:K122">((L106-O106)+(L107-O107)+(L108-O108)+(L109-O109)+(L110-O110)+(L111-O111)+(L112-O112)+(L113-O113)+(L114-O114)+(L115-O115)+(L116-O116)+(L117-O117))/((B106+E117)/2)</f>
        <v>0.7619047619047619</v>
      </c>
      <c r="L117">
        <v>1</v>
      </c>
    </row>
    <row r="118" spans="1:12" ht="12.75">
      <c r="A118" s="2">
        <v>44958</v>
      </c>
      <c r="B118">
        <v>11</v>
      </c>
      <c r="C118">
        <v>1</v>
      </c>
      <c r="D118">
        <v>1</v>
      </c>
      <c r="E118">
        <f t="shared" si="20"/>
        <v>11</v>
      </c>
      <c r="F118" s="5">
        <f t="shared" si="21"/>
        <v>0</v>
      </c>
      <c r="G118" s="3">
        <f t="shared" si="22"/>
        <v>0.09090909090909091</v>
      </c>
      <c r="H118" s="3">
        <f>(D117+D118)/(($B$117+E118)/2)</f>
        <v>0.17391304347826086</v>
      </c>
      <c r="I118" s="3">
        <f>(D111+D112+D113+D114+D115+D116+D117+D118)/(($B$111+E118)/2)</f>
        <v>0.2727272727272727</v>
      </c>
      <c r="J118" s="3">
        <f t="shared" si="23"/>
        <v>0.8571428571428571</v>
      </c>
      <c r="K118" s="3">
        <f t="shared" si="24"/>
        <v>0.8571428571428571</v>
      </c>
      <c r="L118">
        <v>1</v>
      </c>
    </row>
    <row r="119" spans="1:12" ht="12.75">
      <c r="A119" s="2">
        <v>44986</v>
      </c>
      <c r="B119">
        <v>11</v>
      </c>
      <c r="C119">
        <v>0</v>
      </c>
      <c r="D119">
        <v>0</v>
      </c>
      <c r="E119">
        <f t="shared" si="20"/>
        <v>11</v>
      </c>
      <c r="F119" s="5">
        <f t="shared" si="21"/>
        <v>0</v>
      </c>
      <c r="G119" s="3">
        <f t="shared" si="22"/>
        <v>0</v>
      </c>
      <c r="H119" s="3">
        <f>(D117+D118+D119)/(($B$117+E119)/2)</f>
        <v>0.17391304347826086</v>
      </c>
      <c r="I119" s="3">
        <f>(D111+D112+D113+D114+D115+D116+D117+D118+D119)/(($B$111+E119)/2)</f>
        <v>0.2727272727272727</v>
      </c>
      <c r="J119" s="3">
        <f t="shared" si="23"/>
        <v>0.8</v>
      </c>
      <c r="K119" s="3">
        <f t="shared" si="24"/>
        <v>0.8</v>
      </c>
      <c r="L119">
        <v>0</v>
      </c>
    </row>
    <row r="120" spans="1:12" ht="12.75">
      <c r="A120" s="2">
        <v>45017</v>
      </c>
      <c r="B120">
        <v>11</v>
      </c>
      <c r="C120">
        <v>0</v>
      </c>
      <c r="D120">
        <v>1</v>
      </c>
      <c r="E120">
        <f t="shared" si="20"/>
        <v>10</v>
      </c>
      <c r="F120" s="5">
        <f t="shared" si="21"/>
        <v>-1</v>
      </c>
      <c r="G120" s="3">
        <f t="shared" si="22"/>
        <v>0.09523809523809523</v>
      </c>
      <c r="H120" s="3">
        <f>(D117+D118+D119+D120)/(($B$117+E120)/2)</f>
        <v>0.2727272727272727</v>
      </c>
      <c r="I120" s="3">
        <f>(D111+D112+D113+D114+D115+D116+D117+D118+D119+D120)/(($B$111+E120)/2)</f>
        <v>0.38095238095238093</v>
      </c>
      <c r="J120" s="3">
        <f t="shared" si="23"/>
        <v>0.7777777777777778</v>
      </c>
      <c r="K120" s="3">
        <f t="shared" si="24"/>
        <v>0.7777777777777778</v>
      </c>
      <c r="L120">
        <v>1</v>
      </c>
    </row>
    <row r="121" spans="1:12" ht="12.75">
      <c r="A121" s="2">
        <v>45047</v>
      </c>
      <c r="B121">
        <v>10</v>
      </c>
      <c r="C121">
        <v>1</v>
      </c>
      <c r="D121">
        <v>0</v>
      </c>
      <c r="E121">
        <f t="shared" si="20"/>
        <v>11</v>
      </c>
      <c r="F121" s="5">
        <f t="shared" si="21"/>
        <v>1</v>
      </c>
      <c r="G121" s="3">
        <f t="shared" si="22"/>
        <v>0</v>
      </c>
      <c r="H121" s="3">
        <f>(D117+D118+D119+D120+D121)/(($B$117+E121)/2)</f>
        <v>0.2608695652173913</v>
      </c>
      <c r="I121" s="3">
        <f>(D111+D112+D113+D114+D115+D116+D117+D118+D119+D120+D121)/(($B$111+E121)/2)</f>
        <v>0.36363636363636365</v>
      </c>
      <c r="J121" s="3">
        <f t="shared" si="23"/>
        <v>0.38095238095238093</v>
      </c>
      <c r="K121" s="3">
        <f t="shared" si="24"/>
        <v>0.38095238095238093</v>
      </c>
      <c r="L121">
        <v>0</v>
      </c>
    </row>
    <row r="122" spans="1:12" ht="12.75">
      <c r="A122" s="2">
        <v>45078</v>
      </c>
      <c r="B122">
        <v>11</v>
      </c>
      <c r="C122">
        <v>0</v>
      </c>
      <c r="D122">
        <v>0</v>
      </c>
      <c r="E122">
        <f t="shared" si="20"/>
        <v>11</v>
      </c>
      <c r="F122" s="5">
        <f t="shared" si="21"/>
        <v>0</v>
      </c>
      <c r="G122" s="3">
        <f t="shared" si="22"/>
        <v>0</v>
      </c>
      <c r="H122" s="3">
        <f>(D117+D118+D119+D120+D121+D122)/(($B$117+E122)/2)</f>
        <v>0.2608695652173913</v>
      </c>
      <c r="I122" s="3">
        <f>(D111+D112+D113+D114+D115+D116+D117+D118+D119+D120+D121+D122)/(($B$111+E122)/2)</f>
        <v>0.36363636363636365</v>
      </c>
      <c r="J122" s="3">
        <f t="shared" si="23"/>
        <v>0.36363636363636365</v>
      </c>
      <c r="K122" s="3">
        <f t="shared" si="24"/>
        <v>0.36363636363636365</v>
      </c>
      <c r="L122">
        <v>0</v>
      </c>
    </row>
    <row r="123" spans="1:12" ht="12.75">
      <c r="A123" s="2">
        <v>45108</v>
      </c>
      <c r="B123">
        <v>11</v>
      </c>
      <c r="C123">
        <v>0</v>
      </c>
      <c r="D123">
        <v>0</v>
      </c>
      <c r="E123">
        <f>B123+C123-D123</f>
        <v>11</v>
      </c>
      <c r="F123" s="5">
        <f>C123-D123</f>
        <v>0</v>
      </c>
      <c r="G123" s="3">
        <f>D123/((B123+E123)/2)</f>
        <v>0</v>
      </c>
      <c r="H123" s="3">
        <f>(D117+D118+D119+D120+D121+D122+D123)/(($B$117+E123)/2)</f>
        <v>0.2608695652173913</v>
      </c>
      <c r="I123" s="3">
        <f>(D123)/(($B$123+E123)/2)</f>
        <v>0</v>
      </c>
      <c r="J123" s="3">
        <f>(D112+D113+D114+D115+D116+D117+D118+D119+D120+D121+D122+D123)/((B112+E123)/2)</f>
        <v>0.36363636363636365</v>
      </c>
      <c r="K123" s="3">
        <f>((L112-O112)+(L113-O113)+(L114-O114)+(L115-O115)+(L116-O116)+(L117-O117)+(L118-O118)+(L119-O119)+(L120-O120)+(L121-O121)+(L122-O122)+(L123-O123))/((B112+E123)/2)</f>
        <v>0.36363636363636365</v>
      </c>
      <c r="L123">
        <v>0</v>
      </c>
    </row>
    <row r="124" spans="1:13" ht="12.75">
      <c r="A124" s="2">
        <v>45139</v>
      </c>
      <c r="B124">
        <v>11</v>
      </c>
      <c r="C124">
        <v>0</v>
      </c>
      <c r="D124">
        <v>2</v>
      </c>
      <c r="E124">
        <f>B124+C124-D124</f>
        <v>9</v>
      </c>
      <c r="F124" s="5">
        <f>C124-D124</f>
        <v>-2</v>
      </c>
      <c r="G124" s="3">
        <f>D124/((B124+E124)/2)</f>
        <v>0.2</v>
      </c>
      <c r="H124" s="3">
        <f>(D117+D118+D119+D120+D121+D122+D123+D124)/(($B$117+E124)/2)</f>
        <v>0.47619047619047616</v>
      </c>
      <c r="I124" s="3">
        <f>(D123+D124)/(($B$123+E124)/2)</f>
        <v>0.2</v>
      </c>
      <c r="J124" s="3">
        <f>(D113+D114+D115+D116+D117+D118+D119+D120+D121+D122+D123+D124)/((B113+E124)/2)</f>
        <v>0.6</v>
      </c>
      <c r="K124" s="3">
        <f>((L113-O113)+(L114-O114)+(L115-O115)+(L116-O116)+(L117-O117)+(L118-O118)+(L119-O119)+(L120-O120)+(L121-O121)+(L122-O122)+(L123-O123)+(L124-O124))/((B113+E124)/2)</f>
        <v>0.5</v>
      </c>
      <c r="L124">
        <v>1</v>
      </c>
      <c r="M124">
        <v>1</v>
      </c>
    </row>
    <row r="125" spans="1:12" ht="12.75">
      <c r="A125" s="2">
        <v>45170</v>
      </c>
      <c r="B125">
        <v>9</v>
      </c>
      <c r="C125">
        <v>1</v>
      </c>
      <c r="D125">
        <v>1</v>
      </c>
      <c r="E125">
        <f>B125+C125-D125</f>
        <v>9</v>
      </c>
      <c r="F125" s="5">
        <f>C125-D125</f>
        <v>0</v>
      </c>
      <c r="G125" s="3">
        <f>D125/((B125+E125)/2)</f>
        <v>0.1111111111111111</v>
      </c>
      <c r="H125" s="3">
        <f>(D117+D118+D119+D120+D121+D122+D123+D124+D125)/(($B$117+E125)/2)</f>
        <v>0.5714285714285714</v>
      </c>
      <c r="I125" s="3">
        <f>(D123+D124+D125)/(($B$123+E125)/2)</f>
        <v>0.3</v>
      </c>
      <c r="J125" s="3">
        <f>(D114+D115+D116+D117+D118+D119+D120+D121+D122+D123+D124+D125)/((B114+E125)/2)</f>
        <v>0.7</v>
      </c>
      <c r="K125" s="3">
        <f>((L114-O114)+(L115-O115)+(L116-O116)+(L117-O117)+(L118-O118)+(L119-O119)+(L120-O120)+(L121-O121)+(L122-O122)+(L123-O123)+(L124-O124)+(L125-O125))/((B114+E125)/2)</f>
        <v>0.6</v>
      </c>
      <c r="L125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03">
      <selection activeCell="A136" sqref="A13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  <c r="P110" s="6"/>
    </row>
    <row r="111" spans="1:16" ht="12.75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  <c r="P111" s="6"/>
    </row>
    <row r="112" spans="1:16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  <c r="P112" s="6"/>
    </row>
    <row r="113" spans="1:16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  <c r="P113" s="6"/>
    </row>
    <row r="114" spans="1:16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  <c r="P114" s="6"/>
    </row>
    <row r="115" spans="1:16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0.5135135135135135</v>
      </c>
      <c r="K115" s="3">
        <f>((L104-O104)+(L105-O105)+(L106-O106)+(L107-O107)+(L108-O108)+(L109-O109)+(L110-O110)+(L111-O111)+(L112-O112)+(L113-O113)+(L114-O114)+(L115-O115))/((B104+E110)/2)</f>
        <v>0.5135135135135135</v>
      </c>
      <c r="P115" s="6"/>
    </row>
    <row r="116" spans="1:16" ht="12.75">
      <c r="A116" s="2">
        <v>44896</v>
      </c>
      <c r="F116" s="5"/>
      <c r="G116" s="3"/>
      <c r="H116" s="3"/>
      <c r="I116" s="3"/>
      <c r="J116" s="3">
        <f>(D105+D106+D107+D108+D109+D110)/((B105+E110)/2)</f>
        <v>0.410958904109589</v>
      </c>
      <c r="K116" s="3">
        <f>((L105-O105)+(L106-O106)+(L107-O107)+(L108-O108)+(L109-O109)+(L110-O110)+(L111-O111)+(L112-O112)+(L113-O113)+(L114-O114)+(L115-O115)+(L116-O116))/((B105+E110)/2)</f>
        <v>0.410958904109589</v>
      </c>
      <c r="P116" s="6"/>
    </row>
    <row r="117" spans="1:16" ht="12.75">
      <c r="A117" s="2">
        <v>44927</v>
      </c>
      <c r="F117" s="5"/>
      <c r="G117" s="3"/>
      <c r="H117" s="3"/>
      <c r="I117" s="3"/>
      <c r="J117" s="3">
        <f>(D106+D107+D108+D109+D110)/((B106+E110)/2)</f>
        <v>0.39473684210526316</v>
      </c>
      <c r="K117" s="3">
        <f>((L106-O106)+(L107-O107)+(L108-O108)+(L109-O109)+(L110-O110)+(L111-O111)+(L112-O112)+(L113-O113)+(L114-O114)+(L115-O115)+(L116-O116)+(L117-O117))/((B106+E110)/2)</f>
        <v>0.39473684210526316</v>
      </c>
      <c r="P117" s="6"/>
    </row>
    <row r="118" spans="1:16" ht="12.75">
      <c r="A118" s="2">
        <v>44958</v>
      </c>
      <c r="F118" s="5"/>
      <c r="G118" s="3"/>
      <c r="H118" s="3"/>
      <c r="I118" s="3"/>
      <c r="J118" s="3">
        <f>(D107+D108+D109+D110)/((B107+E110)/2)</f>
        <v>0.273972602739726</v>
      </c>
      <c r="K118" s="3">
        <f>((L107-O107)+(L108-O108)+(L109-O109)+(L110-O110)+(L111-O111)+(L112-O112)+(L113-O113)+(L114-O114)+(L115-O115)+(L116-O116)+(L117-O117)+(L118-O118))/((B107+E110)/2)</f>
        <v>0.273972602739726</v>
      </c>
      <c r="P118" s="6"/>
    </row>
    <row r="119" spans="1:16" ht="12.75">
      <c r="A119" s="2">
        <v>44986</v>
      </c>
      <c r="F119" s="5"/>
      <c r="G119" s="3"/>
      <c r="H119" s="3"/>
      <c r="I119" s="3"/>
      <c r="J119" s="3">
        <f>(D108+D109+D110)/((B108+E110)/2)</f>
        <v>0.17142857142857143</v>
      </c>
      <c r="K119" s="3">
        <f>((L108-O108)+(L109-O109)+(L110-O110)+(L111-O111)+(L112-O112)+(L113-O113)+(L114-O114)+(L115-O115)+(L116-O116)+(L117-O117)+(L118-O118)+(L119-O119))/((B108+E110)/2)</f>
        <v>0.17142857142857143</v>
      </c>
      <c r="P119" s="6"/>
    </row>
    <row r="120" spans="1:16" ht="12.75">
      <c r="A120" s="2">
        <v>45017</v>
      </c>
      <c r="F120" s="5"/>
      <c r="G120" s="3"/>
      <c r="H120" s="3"/>
      <c r="I120" s="3"/>
      <c r="J120" s="3">
        <f>(D109+D110)/((B109+E110)/2)</f>
        <v>0.1095890410958904</v>
      </c>
      <c r="K120" s="3">
        <f>((L109-O109)+(L110-O110)+(L111-O111)+(L112-O112)+(L113-O113)+(L114-O114)+(L115-O115)+(L116-O116)+(L117-O117)+(L118-O118)+(L119-O119)+(L120-O120))/((B109+E110)/2)</f>
        <v>0.1095890410958904</v>
      </c>
      <c r="P120" s="6"/>
    </row>
    <row r="121" spans="1:16" ht="12.75">
      <c r="A121" s="2">
        <v>45047</v>
      </c>
      <c r="F121" s="5"/>
      <c r="G121" s="3"/>
      <c r="H121" s="3"/>
      <c r="I121" s="3"/>
      <c r="J121" s="3">
        <f>(D110)/((B110+E110)/2)</f>
        <v>0.08</v>
      </c>
      <c r="K121" s="3">
        <f>((L110-O110)+(L111-O111)+(L112-O112)+(L113-O113)+(L114-O114)+(L115-O115)+(L116-O116)+(L117-O117)+(L118-O118)+(L119-O119)+(L120-O120)+(L121-O121))/((B110+E110)/2)</f>
        <v>0.08</v>
      </c>
      <c r="P121" s="6"/>
    </row>
    <row r="122" spans="1:16" ht="12.75">
      <c r="A122" s="2">
        <v>45078</v>
      </c>
      <c r="F122" s="5"/>
      <c r="G122" s="3"/>
      <c r="H122" s="3"/>
      <c r="I122" s="3"/>
      <c r="J122" s="3">
        <v>0</v>
      </c>
      <c r="K122" s="3">
        <v>0</v>
      </c>
      <c r="P122" s="6"/>
    </row>
    <row r="123" spans="1:16" ht="12.75">
      <c r="A123" s="2"/>
      <c r="F123" s="5"/>
      <c r="G123" s="3"/>
      <c r="H123" s="3"/>
      <c r="I123" s="3"/>
      <c r="J123" s="3"/>
      <c r="K123" s="3"/>
      <c r="P123" s="6"/>
    </row>
    <row r="124" spans="1:16" ht="13.5" thickBot="1">
      <c r="A124" s="25" t="s">
        <v>15</v>
      </c>
      <c r="F124" s="5"/>
      <c r="G124" s="3"/>
      <c r="H124" s="3"/>
      <c r="I124" s="3"/>
      <c r="J124" s="3"/>
      <c r="K124" s="3"/>
      <c r="P124" s="6"/>
    </row>
    <row r="125" spans="1:12" s="19" customFormat="1" ht="13.5" thickTop="1">
      <c r="A125" s="20">
        <v>44743</v>
      </c>
      <c r="B125" s="21">
        <v>38.5</v>
      </c>
      <c r="C125" s="21">
        <v>4</v>
      </c>
      <c r="D125" s="21">
        <v>3</v>
      </c>
      <c r="E125" s="21">
        <f aca="true" t="shared" si="11" ref="E125:E131">B125+C125-D125</f>
        <v>39.5</v>
      </c>
      <c r="F125" s="22">
        <f aca="true" t="shared" si="12" ref="F125:F131">C125-D125</f>
        <v>1</v>
      </c>
      <c r="G125" s="23">
        <f aca="true" t="shared" si="13" ref="G125:G131">D125/((B125+E125)/2)</f>
        <v>0.07692307692307693</v>
      </c>
      <c r="H125" s="23">
        <f>(D105+D106+D107+D108+D109+D110+D125)/(($B$105+E125)/2)</f>
        <v>0.4931506849315068</v>
      </c>
      <c r="I125" s="23">
        <f>(D125)/(($B$125+E125)/2)</f>
        <v>0.07692307692307693</v>
      </c>
      <c r="J125" s="23"/>
      <c r="K125" s="23"/>
      <c r="L125" s="21">
        <v>3</v>
      </c>
    </row>
    <row r="126" spans="1:12" ht="12.75">
      <c r="A126" s="2">
        <v>44774</v>
      </c>
      <c r="B126" s="24">
        <v>39.5</v>
      </c>
      <c r="C126" s="24">
        <v>0</v>
      </c>
      <c r="D126" s="24">
        <v>1</v>
      </c>
      <c r="E126">
        <f t="shared" si="11"/>
        <v>38.5</v>
      </c>
      <c r="F126" s="5">
        <f t="shared" si="12"/>
        <v>-1</v>
      </c>
      <c r="G126" s="3">
        <f t="shared" si="13"/>
        <v>0.02564102564102564</v>
      </c>
      <c r="H126" s="3">
        <f>(D105+D106+D107+D108+D109+D110+D125+D126)/(($B$105+E126)/2)</f>
        <v>0.5277777777777778</v>
      </c>
      <c r="I126" s="3">
        <f>(D125+D126)/(($B$125+E126)/2)</f>
        <v>0.1038961038961039</v>
      </c>
      <c r="J126" s="3"/>
      <c r="K126" s="3"/>
      <c r="L126" s="24">
        <v>1</v>
      </c>
    </row>
    <row r="127" spans="1:12" ht="12.75">
      <c r="A127" s="2">
        <v>44805</v>
      </c>
      <c r="B127" s="24">
        <v>38.5</v>
      </c>
      <c r="C127" s="24">
        <v>3</v>
      </c>
      <c r="D127" s="24">
        <v>0</v>
      </c>
      <c r="E127">
        <f t="shared" si="11"/>
        <v>41.5</v>
      </c>
      <c r="F127" s="5">
        <f t="shared" si="12"/>
        <v>3</v>
      </c>
      <c r="G127" s="3">
        <f t="shared" si="13"/>
        <v>0</v>
      </c>
      <c r="H127" s="3">
        <f>(D105+D106+D107+D108+D109+D110+D125+D126+D127)/(($B$105+E127)/2)</f>
        <v>0.5066666666666667</v>
      </c>
      <c r="I127" s="3">
        <f>(D125+D126+D127)/(($B$125+E127)/2)</f>
        <v>0.1</v>
      </c>
      <c r="J127" s="3"/>
      <c r="K127" s="3"/>
      <c r="L127" s="24">
        <v>0</v>
      </c>
    </row>
    <row r="128" spans="1:12" ht="12.75">
      <c r="A128" s="2">
        <v>44835</v>
      </c>
      <c r="B128" s="24">
        <v>41.5</v>
      </c>
      <c r="C128" s="24">
        <v>3</v>
      </c>
      <c r="D128" s="24">
        <v>0</v>
      </c>
      <c r="E128">
        <f t="shared" si="11"/>
        <v>44.5</v>
      </c>
      <c r="F128" s="5">
        <f t="shared" si="12"/>
        <v>3</v>
      </c>
      <c r="G128" s="3">
        <f t="shared" si="13"/>
        <v>0</v>
      </c>
      <c r="H128" s="3">
        <f>(D105+D106+D107+D108+D109+D110+D125+D126+D127+D128)/(($B$105+E128)/2)</f>
        <v>0.48717948717948717</v>
      </c>
      <c r="I128" s="3">
        <f>(D125+D126+D127+D128)/(($B$125+E128)/2)</f>
        <v>0.0963855421686747</v>
      </c>
      <c r="L128" s="24">
        <v>0</v>
      </c>
    </row>
    <row r="129" spans="1:12" ht="12.75">
      <c r="A129" s="2">
        <v>44866</v>
      </c>
      <c r="B129" s="24">
        <v>44.5</v>
      </c>
      <c r="C129" s="24">
        <v>2</v>
      </c>
      <c r="D129" s="24">
        <v>2</v>
      </c>
      <c r="E129">
        <f t="shared" si="11"/>
        <v>44.5</v>
      </c>
      <c r="F129" s="5">
        <f t="shared" si="12"/>
        <v>0</v>
      </c>
      <c r="G129" s="3">
        <f t="shared" si="13"/>
        <v>0.0449438202247191</v>
      </c>
      <c r="H129" s="3">
        <f>(D105+D106+D107+D108+D109+D110+D125+D126+D127+D128+D129)/(($B$105+E129)/2)</f>
        <v>0.5384615384615384</v>
      </c>
      <c r="I129" s="3">
        <f>(D125+D126+D127+D128+D129)/(($B$125+E129)/2)</f>
        <v>0.14457831325301204</v>
      </c>
      <c r="L129" s="24">
        <v>2</v>
      </c>
    </row>
    <row r="130" spans="1:12" ht="12.75">
      <c r="A130" s="2">
        <v>44896</v>
      </c>
      <c r="B130" s="24">
        <v>44.5</v>
      </c>
      <c r="C130" s="24">
        <v>0</v>
      </c>
      <c r="D130" s="24">
        <v>2</v>
      </c>
      <c r="E130">
        <f t="shared" si="11"/>
        <v>42.5</v>
      </c>
      <c r="F130" s="5">
        <f t="shared" si="12"/>
        <v>-2</v>
      </c>
      <c r="G130" s="3">
        <f t="shared" si="13"/>
        <v>0.04597701149425287</v>
      </c>
      <c r="H130" s="3">
        <f>(D105+D106+D107+D108+D109+D110+D125+D126+D127+D128+D129+D130)/(($B$105+E130)/2)</f>
        <v>0.6052631578947368</v>
      </c>
      <c r="I130" s="3">
        <f>(D125+D126+D127+D128+D129+D130)/(($B$125+E130)/2)</f>
        <v>0.19753086419753085</v>
      </c>
      <c r="L130" s="24">
        <v>2</v>
      </c>
    </row>
    <row r="131" spans="1:12" ht="12.75">
      <c r="A131" s="2">
        <v>44927</v>
      </c>
      <c r="B131" s="24">
        <v>42.5</v>
      </c>
      <c r="C131" s="24">
        <v>1</v>
      </c>
      <c r="D131" s="24">
        <v>2</v>
      </c>
      <c r="E131">
        <f t="shared" si="11"/>
        <v>41.5</v>
      </c>
      <c r="F131" s="5">
        <f t="shared" si="12"/>
        <v>-1</v>
      </c>
      <c r="G131" s="3">
        <f t="shared" si="13"/>
        <v>0.047619047619047616</v>
      </c>
      <c r="H131" s="3">
        <f>(D131)/(($B$131+E131)/2)</f>
        <v>0.047619047619047616</v>
      </c>
      <c r="I131" s="3">
        <f>(D125+D126+D127+D128+D129+D130+D131)/(($B$125+E131)/2)</f>
        <v>0.25</v>
      </c>
      <c r="L131" s="24">
        <v>2</v>
      </c>
    </row>
    <row r="132" spans="1:12" ht="12.75">
      <c r="A132" s="2">
        <v>44958</v>
      </c>
      <c r="B132" s="24">
        <v>41.5</v>
      </c>
      <c r="C132" s="24">
        <v>0</v>
      </c>
      <c r="D132" s="24">
        <v>3</v>
      </c>
      <c r="E132">
        <f>B132+C132-D132</f>
        <v>38.5</v>
      </c>
      <c r="F132" s="5">
        <f>C132-D132</f>
        <v>-3</v>
      </c>
      <c r="G132" s="3">
        <f>D132/((B132+E132)/2)</f>
        <v>0.075</v>
      </c>
      <c r="H132" s="3">
        <f>(D131+D132)/(($B$131+E132)/2)</f>
        <v>0.12345679012345678</v>
      </c>
      <c r="I132" s="3">
        <f>(D125+D126+D127+D128+D129+D130+D131+D132)/(($B$125+E132)/2)</f>
        <v>0.33766233766233766</v>
      </c>
      <c r="L132" s="24">
        <v>3</v>
      </c>
    </row>
    <row r="133" spans="1:12" ht="12.75">
      <c r="A133" s="2">
        <v>44986</v>
      </c>
      <c r="B133" s="24">
        <v>38.5</v>
      </c>
      <c r="C133" s="24">
        <v>2</v>
      </c>
      <c r="D133" s="24">
        <v>2</v>
      </c>
      <c r="E133">
        <f>B133+C133-D133</f>
        <v>38.5</v>
      </c>
      <c r="F133" s="5">
        <f>C133-D133</f>
        <v>0</v>
      </c>
      <c r="G133" s="3">
        <f>D133/((B133+E133)/2)</f>
        <v>0.05194805194805195</v>
      </c>
      <c r="H133" s="3">
        <f>(D131+D132+D133)/(($B$131+E133)/2)</f>
        <v>0.1728395061728395</v>
      </c>
      <c r="I133" s="3">
        <f>(D125+D126+D127+D128+D129+D130+D131+D132+D133)/(($B$125+E133)/2)</f>
        <v>0.38961038961038963</v>
      </c>
      <c r="L133" s="24">
        <v>2</v>
      </c>
    </row>
    <row r="134" spans="1:12" ht="12.75">
      <c r="A134" s="2">
        <v>45017</v>
      </c>
      <c r="B134" s="24">
        <v>38.5</v>
      </c>
      <c r="C134" s="24">
        <v>2</v>
      </c>
      <c r="D134" s="24">
        <v>1</v>
      </c>
      <c r="E134">
        <f>B134+C134-D134</f>
        <v>39.5</v>
      </c>
      <c r="F134" s="5">
        <f>C134-D134</f>
        <v>1</v>
      </c>
      <c r="G134" s="3">
        <f>D134/((B134+E134)/2)</f>
        <v>0.02564102564102564</v>
      </c>
      <c r="H134" s="3">
        <f>(D131+D132+D133+D134)/(($B$131+E134)/2)</f>
        <v>0.1951219512195122</v>
      </c>
      <c r="I134" s="3">
        <f>(D125+D126+D127+D128+D129+D130+D131+D132+D133+D134)/(($B$125+E134)/2)</f>
        <v>0.41025641025641024</v>
      </c>
      <c r="L134" s="24">
        <v>1</v>
      </c>
    </row>
    <row r="135" spans="1:12" ht="12.75">
      <c r="A135" s="2">
        <v>45047</v>
      </c>
      <c r="B135" s="24">
        <v>39.5</v>
      </c>
      <c r="C135" s="24">
        <v>5</v>
      </c>
      <c r="D135" s="24">
        <v>3</v>
      </c>
      <c r="E135">
        <f>B135+C135-D135</f>
        <v>41.5</v>
      </c>
      <c r="F135" s="5">
        <f>C135-D135</f>
        <v>2</v>
      </c>
      <c r="G135" s="3">
        <f>D135/((B135+E135)/2)</f>
        <v>0.07407407407407407</v>
      </c>
      <c r="H135" s="3">
        <f>(D131+D132+D133+D134+D135)/(($B$131+E135)/2)</f>
        <v>0.2619047619047619</v>
      </c>
      <c r="I135" s="3">
        <f>(D125+D126+D127+D128+D129+D130+D131+D132+D133+D134+D135)/(($B$125+E135)/2)</f>
        <v>0.475</v>
      </c>
      <c r="L135" s="24">
        <v>3</v>
      </c>
    </row>
    <row r="136" spans="1:12" ht="12.75">
      <c r="A136" s="2">
        <v>45078</v>
      </c>
      <c r="B136" s="24">
        <v>41.5</v>
      </c>
      <c r="C136" s="24">
        <v>1</v>
      </c>
      <c r="D136" s="24">
        <v>1</v>
      </c>
      <c r="E136">
        <f>B136+C136-D136</f>
        <v>41.5</v>
      </c>
      <c r="F136" s="5">
        <f>C136-D136</f>
        <v>0</v>
      </c>
      <c r="G136" s="3">
        <f>D136/((B136+E136)/2)</f>
        <v>0.024096385542168676</v>
      </c>
      <c r="H136" s="3">
        <f>(D131+D132+D133+D134+D135+D136)/(($B$131+E136)/2)</f>
        <v>0.2857142857142857</v>
      </c>
      <c r="I136" s="3">
        <f>(D125+D126+D127+D128+D129+D130+D131+D132+D133+D134+D135+D136)/(($B$125+E136)/2)</f>
        <v>0.5</v>
      </c>
      <c r="L136" s="24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18">
      <selection activeCell="E136" sqref="E13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.75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.75">
      <c r="A116" s="2">
        <v>44896</v>
      </c>
      <c r="F116" s="5"/>
      <c r="G116" s="3"/>
      <c r="H116" s="3"/>
      <c r="I116" s="3"/>
      <c r="J116" s="3">
        <f>(D105+D106+D107+D108+D109+D110)/((B105+E110)/2)</f>
        <v>0.21052631578947367</v>
      </c>
      <c r="K116" s="3">
        <f>((L105-O105)+(L106-O106)+(L107-O107)+(L108-O108)+(L109-O109)+(L110-O110)+(L111-O111)+(L112-O112)+(L113-O113)+(L114-O114)+(L115-O115)+(L116-O116))/((B105+E110)/2)</f>
        <v>0.21052631578947367</v>
      </c>
    </row>
    <row r="117" spans="1:11" ht="12.75">
      <c r="A117" s="2">
        <v>44927</v>
      </c>
      <c r="F117" s="5"/>
      <c r="G117" s="3"/>
      <c r="H117" s="3"/>
      <c r="I117" s="3"/>
      <c r="J117" s="3">
        <f>(D106+D107+D108+D109+D110)/((B106+E110)/2)</f>
        <v>0.21052631578947367</v>
      </c>
      <c r="K117" s="3">
        <f>((L106-O106)+(L107-O107)+(L108-O108)+(L109-O109)+(L110-O110)+(L111-O111)+(L112-O112)+(L113-O113)+(L114-O114)+(L115-O115)+(L116-O116)+(L117-O117))/((B106+E110)/2)</f>
        <v>0.21052631578947367</v>
      </c>
    </row>
    <row r="118" spans="1:11" ht="12.75">
      <c r="A118" s="2">
        <v>44958</v>
      </c>
      <c r="F118" s="5"/>
      <c r="G118" s="3"/>
      <c r="H118" s="3"/>
      <c r="I118" s="3"/>
      <c r="J118" s="3">
        <f>(D107+D108+D109+D110)/((B107+E110)/2)</f>
        <v>0.1111111111111111</v>
      </c>
      <c r="K118" s="3">
        <f>((L107-O107)+(L108-O108)+(L109-O109)+(L110-O110)+(L111-O111)+(L112-O112)+(L113-O113)+(L114-O114)+(L115-O115)+(L116-O116)+(L117-O117)+(L118-O118))/((B107+E110)/2)</f>
        <v>0.1111111111111111</v>
      </c>
    </row>
    <row r="119" spans="1:11" ht="12.75">
      <c r="A119" s="2">
        <v>44986</v>
      </c>
      <c r="F119" s="5"/>
      <c r="G119" s="3"/>
      <c r="H119" s="3"/>
      <c r="I119" s="3"/>
      <c r="J119" s="3">
        <f>(D108+D109+D110)/((B108+E110)/2)</f>
        <v>0.1111111111111111</v>
      </c>
      <c r="K119" s="3">
        <f>((L108-O108)+(L109-O109)+(L110-O110)+(L111-O111)+(L112-O112)+(L113-O113)+(L114-O114)+(L115-O115)+(L116-O116)+(L117-O117)+(L118-O118)+(L119-O119))/((B108+E110)/2)</f>
        <v>0.1111111111111111</v>
      </c>
    </row>
    <row r="120" spans="1:11" ht="12.75">
      <c r="A120" s="2">
        <v>45017</v>
      </c>
      <c r="F120" s="5"/>
      <c r="G120" s="3"/>
      <c r="H120" s="3"/>
      <c r="I120" s="3"/>
      <c r="J120" s="3">
        <f>(D109+D110)/((B109+E110)/2)</f>
        <v>0.1111111111111111</v>
      </c>
      <c r="K120" s="3">
        <f>((L109-O109)+(L110-O110)+(L111-O111)+(L112-O112)+(L113-O113)+(L114-O114)+(L115-O115)+(L116-O116)+(L117-O117)+(L118-O118)+(L119-O119)+(L120-O120))/((B109+E110)/2)</f>
        <v>0.1111111111111111</v>
      </c>
    </row>
    <row r="121" spans="1:11" ht="12.75">
      <c r="A121" s="2">
        <v>45047</v>
      </c>
      <c r="F121" s="5"/>
      <c r="G121" s="3"/>
      <c r="H121" s="3"/>
      <c r="I121" s="3"/>
      <c r="J121" s="3">
        <f>(D110)/((B110+E110)/2)</f>
        <v>0</v>
      </c>
      <c r="K121" s="3">
        <f>((L110-O110)+(L111-O111)+(L112-O112)+(L113-O113)+(L114-O114)+(L115-O115)+(L116-O116)+(L117-O117)+(L118-O118)+(L119-O119)+(L120-O120)+(L121-O121))/((B110+E110)/2)</f>
        <v>0</v>
      </c>
    </row>
    <row r="122" spans="1:11" ht="12.75">
      <c r="A122" s="2">
        <v>45078</v>
      </c>
      <c r="F122" s="5"/>
      <c r="G122" s="3"/>
      <c r="H122" s="3"/>
      <c r="I122" s="3"/>
      <c r="J122" s="3">
        <v>0</v>
      </c>
      <c r="K122" s="3">
        <v>0</v>
      </c>
    </row>
    <row r="123" spans="1:11" ht="12.75">
      <c r="A123" s="2"/>
      <c r="F123" s="5"/>
      <c r="G123" s="3"/>
      <c r="H123" s="3"/>
      <c r="I123" s="3"/>
      <c r="J123" s="3"/>
      <c r="K123" s="3"/>
    </row>
    <row r="124" spans="1:11" ht="13.5" thickBot="1">
      <c r="A124" s="25" t="s">
        <v>15</v>
      </c>
      <c r="F124" s="5"/>
      <c r="G124" s="3"/>
      <c r="H124" s="3"/>
      <c r="I124" s="3"/>
      <c r="J124" s="3"/>
      <c r="K124" s="3"/>
    </row>
    <row r="125" spans="1:11" ht="13.5" thickTop="1">
      <c r="A125" s="20">
        <v>44743</v>
      </c>
      <c r="B125" s="21">
        <v>10</v>
      </c>
      <c r="C125" s="21">
        <v>2</v>
      </c>
      <c r="D125" s="21">
        <v>0</v>
      </c>
      <c r="E125" s="21">
        <f aca="true" t="shared" si="11" ref="E125:E131">B125+C125-D125</f>
        <v>12</v>
      </c>
      <c r="F125" s="22">
        <f aca="true" t="shared" si="12" ref="F125:F131">C125-D125</f>
        <v>2</v>
      </c>
      <c r="G125" s="23">
        <f aca="true" t="shared" si="13" ref="G125:G131">D125/((B125+E125)/2)</f>
        <v>0</v>
      </c>
      <c r="H125" s="23">
        <f>(D105+D106+D107+D108+D109+D110+D125)/(($B$105+E125)/2)</f>
        <v>0.18181818181818182</v>
      </c>
      <c r="I125" s="23">
        <f>(D125)/(($B$125+E125)/2)</f>
        <v>0</v>
      </c>
      <c r="J125" s="23"/>
      <c r="K125" s="23"/>
    </row>
    <row r="126" spans="1:11" ht="12.75">
      <c r="A126" s="2">
        <v>44774</v>
      </c>
      <c r="B126" s="24">
        <v>12</v>
      </c>
      <c r="C126" s="24">
        <v>1</v>
      </c>
      <c r="D126" s="24">
        <v>0</v>
      </c>
      <c r="E126">
        <f t="shared" si="11"/>
        <v>13</v>
      </c>
      <c r="F126" s="5">
        <f t="shared" si="12"/>
        <v>1</v>
      </c>
      <c r="G126" s="3">
        <f t="shared" si="13"/>
        <v>0</v>
      </c>
      <c r="H126" s="3">
        <f>(D105+D106+D107+D108+D109+D110+D125+D126)/(($B$105+E126)/2)</f>
        <v>0.17391304347826086</v>
      </c>
      <c r="I126" s="3">
        <f>(D125+D126)/(($B$125+E126)/2)</f>
        <v>0</v>
      </c>
      <c r="J126" s="3"/>
      <c r="K126" s="3"/>
    </row>
    <row r="127" spans="1:11" ht="12.75">
      <c r="A127" s="2">
        <v>44805</v>
      </c>
      <c r="B127" s="24">
        <v>13</v>
      </c>
      <c r="C127" s="24">
        <v>0</v>
      </c>
      <c r="D127" s="24">
        <v>0</v>
      </c>
      <c r="E127">
        <f t="shared" si="11"/>
        <v>13</v>
      </c>
      <c r="F127" s="5">
        <f t="shared" si="12"/>
        <v>0</v>
      </c>
      <c r="G127" s="3">
        <f t="shared" si="13"/>
        <v>0</v>
      </c>
      <c r="H127" s="3">
        <f>(D105+D106+D107+D108+D109+D110+D125+D126+D127)/(($B$105+E127)/2)</f>
        <v>0.17391304347826086</v>
      </c>
      <c r="I127" s="3">
        <f>(D125+D126+D127)/(($B$125+E127)/2)</f>
        <v>0</v>
      </c>
      <c r="J127" s="3"/>
      <c r="K127" s="3"/>
    </row>
    <row r="128" spans="1:12" ht="12.75">
      <c r="A128" s="2">
        <v>44835</v>
      </c>
      <c r="B128" s="24">
        <v>13</v>
      </c>
      <c r="C128" s="24">
        <v>0</v>
      </c>
      <c r="D128" s="24">
        <v>1</v>
      </c>
      <c r="E128">
        <f t="shared" si="11"/>
        <v>12</v>
      </c>
      <c r="F128" s="5">
        <f t="shared" si="12"/>
        <v>-1</v>
      </c>
      <c r="G128" s="3">
        <f t="shared" si="13"/>
        <v>0.08</v>
      </c>
      <c r="H128" s="3">
        <f>(D105+D106+D107+D108+D109+D110+D125+D126+D127+D128)/(($B$105+E128)/2)</f>
        <v>0.2727272727272727</v>
      </c>
      <c r="I128" s="3">
        <f>(D125+D126+D127+D128)/(($B$125+E128)/2)</f>
        <v>0.09090909090909091</v>
      </c>
      <c r="L128">
        <v>1</v>
      </c>
    </row>
    <row r="129" spans="1:12" ht="12.75">
      <c r="A129" s="2">
        <v>44866</v>
      </c>
      <c r="B129" s="24">
        <v>12</v>
      </c>
      <c r="C129" s="24">
        <v>1</v>
      </c>
      <c r="D129" s="24">
        <v>1</v>
      </c>
      <c r="E129">
        <f t="shared" si="11"/>
        <v>12</v>
      </c>
      <c r="F129" s="5">
        <f t="shared" si="12"/>
        <v>0</v>
      </c>
      <c r="G129" s="3">
        <f t="shared" si="13"/>
        <v>0.08333333333333333</v>
      </c>
      <c r="H129" s="3">
        <f>(D105+D106+D107+D108+D109+D110+D125+D126+D127+D128+D129)/(($B$105+E129)/2)</f>
        <v>0.36363636363636365</v>
      </c>
      <c r="I129" s="3">
        <f>(D125+D126+D127+D128+D129)/(($B$125+E129)/2)</f>
        <v>0.18181818181818182</v>
      </c>
      <c r="L129">
        <v>1</v>
      </c>
    </row>
    <row r="130" spans="1:9" ht="12.75">
      <c r="A130" s="2">
        <v>44896</v>
      </c>
      <c r="B130" s="24">
        <v>12</v>
      </c>
      <c r="C130" s="24">
        <v>0</v>
      </c>
      <c r="D130" s="24">
        <v>0</v>
      </c>
      <c r="E130">
        <f t="shared" si="11"/>
        <v>12</v>
      </c>
      <c r="F130" s="5">
        <f t="shared" si="12"/>
        <v>0</v>
      </c>
      <c r="G130" s="3">
        <f t="shared" si="13"/>
        <v>0</v>
      </c>
      <c r="H130" s="3">
        <f>(D105+D106+D107+D108+D109+D110+D125+D126+D127+D128+D129+D130)/(($B$105+E130)/2)</f>
        <v>0.36363636363636365</v>
      </c>
      <c r="I130" s="3">
        <f>(D125+D126+D127+D128+D129+D130)/(($B$125+E130)/2)</f>
        <v>0.18181818181818182</v>
      </c>
    </row>
    <row r="131" spans="1:9" ht="12.75">
      <c r="A131" s="2">
        <v>44927</v>
      </c>
      <c r="B131" s="24">
        <v>12</v>
      </c>
      <c r="C131" s="24">
        <v>1</v>
      </c>
      <c r="D131" s="24">
        <v>0</v>
      </c>
      <c r="E131">
        <f t="shared" si="11"/>
        <v>13</v>
      </c>
      <c r="F131" s="5">
        <f t="shared" si="12"/>
        <v>1</v>
      </c>
      <c r="G131" s="3">
        <f t="shared" si="13"/>
        <v>0</v>
      </c>
      <c r="H131" s="3">
        <f>(D131)/(($B$131+E131)/2)</f>
        <v>0</v>
      </c>
      <c r="I131" s="3">
        <f>(D125+D126+D127+D128+D129+D130+D131)/(($B$125+E131)/2)</f>
        <v>0.17391304347826086</v>
      </c>
    </row>
    <row r="132" spans="1:12" ht="12.75">
      <c r="A132" s="2">
        <v>44958</v>
      </c>
      <c r="B132" s="24">
        <v>13</v>
      </c>
      <c r="C132" s="24">
        <v>0</v>
      </c>
      <c r="D132" s="24">
        <v>1</v>
      </c>
      <c r="E132">
        <f>B132+C132-D132</f>
        <v>12</v>
      </c>
      <c r="F132" s="5">
        <f>C132-D132</f>
        <v>-1</v>
      </c>
      <c r="G132" s="3">
        <f>D132/((B132+E132)/2)</f>
        <v>0.08</v>
      </c>
      <c r="H132" s="3">
        <f>(D131+D132)/(($B$131+E132)/2)</f>
        <v>0.08333333333333333</v>
      </c>
      <c r="I132" s="3">
        <f>(D125+D126+D127+D128+D129+D130+D131+D132)/(($B$125+E132)/2)</f>
        <v>0.2727272727272727</v>
      </c>
      <c r="L132">
        <v>1</v>
      </c>
    </row>
    <row r="133" spans="1:9" ht="12.75">
      <c r="A133" s="2">
        <v>44986</v>
      </c>
      <c r="B133" s="24">
        <v>12</v>
      </c>
      <c r="C133" s="24">
        <v>1</v>
      </c>
      <c r="D133" s="24">
        <v>0</v>
      </c>
      <c r="E133">
        <f>B133+C133-D133</f>
        <v>13</v>
      </c>
      <c r="F133" s="5">
        <f>C133-D133</f>
        <v>1</v>
      </c>
      <c r="G133" s="3">
        <f>D133/((B133+E133)/2)</f>
        <v>0</v>
      </c>
      <c r="H133" s="3">
        <f>(D131+D132+D133)/(($B$131+E133)/2)</f>
        <v>0.08</v>
      </c>
      <c r="I133" s="3">
        <f>(D125+D126+D127+D128+D129+D130+D131+D132+D133)/(($B$125+E133)/2)</f>
        <v>0.2608695652173913</v>
      </c>
    </row>
    <row r="134" spans="1:9" ht="12.75">
      <c r="A134" s="2">
        <v>45017</v>
      </c>
      <c r="B134" s="24">
        <v>13</v>
      </c>
      <c r="C134" s="24">
        <v>0</v>
      </c>
      <c r="D134" s="24">
        <v>0</v>
      </c>
      <c r="E134">
        <f>B134+C134-D134</f>
        <v>13</v>
      </c>
      <c r="F134" s="5">
        <f>C134-D134</f>
        <v>0</v>
      </c>
      <c r="G134" s="3">
        <f>D134/((B134+E134)/2)</f>
        <v>0</v>
      </c>
      <c r="H134" s="3">
        <f>(D131+D132+D133+D134)/(($B$131+E134)/2)</f>
        <v>0.08</v>
      </c>
      <c r="I134" s="3">
        <f>(D125+D126+D127+D128+D129+D130+D131+D132+D133+D134)/(($B$125+E134)/2)</f>
        <v>0.2608695652173913</v>
      </c>
    </row>
    <row r="135" spans="1:12" ht="12.75">
      <c r="A135" s="2">
        <v>45047</v>
      </c>
      <c r="B135" s="24">
        <v>13</v>
      </c>
      <c r="C135" s="24">
        <v>1</v>
      </c>
      <c r="D135" s="24">
        <v>1</v>
      </c>
      <c r="E135">
        <f>B135+C135-D135</f>
        <v>13</v>
      </c>
      <c r="F135" s="5">
        <f>C135-D135</f>
        <v>0</v>
      </c>
      <c r="G135" s="3">
        <f>D135/((B135+E135)/2)</f>
        <v>0.07692307692307693</v>
      </c>
      <c r="H135" s="3">
        <f>(D131+D132+D133+D134+D135)/(($B$131+E135)/2)</f>
        <v>0.16</v>
      </c>
      <c r="I135" s="3">
        <f>(D125+D126+D127+D128+D129+D130+D131+D132+D133+D134+D135)/(($B$125+E135)/2)</f>
        <v>0.34782608695652173</v>
      </c>
      <c r="L135">
        <v>1</v>
      </c>
    </row>
    <row r="136" spans="1:9" ht="12.75">
      <c r="A136" s="2">
        <v>45078</v>
      </c>
      <c r="B136" s="24">
        <v>13</v>
      </c>
      <c r="C136" s="24">
        <v>0</v>
      </c>
      <c r="D136" s="24">
        <v>0</v>
      </c>
      <c r="E136">
        <f>B136+C136-D136</f>
        <v>13</v>
      </c>
      <c r="F136" s="5">
        <f>C136-D136</f>
        <v>0</v>
      </c>
      <c r="G136" s="3">
        <f>D136/((B136+E136)/2)</f>
        <v>0</v>
      </c>
      <c r="H136" s="3">
        <f>(D131+D132+D133+D134+D135+D136)/(($B$131+E136)/2)</f>
        <v>0.16</v>
      </c>
      <c r="I136" s="3">
        <f>(D125+D126+D127+D128+D129+D130+D131+D132+D133+D134+D135+D136)/(($B$125+E136)/2)</f>
        <v>0.34782608695652173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07">
      <selection activeCell="P123" sqref="P12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1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</row>
    <row r="16" spans="1:13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</row>
    <row r="17" spans="1:13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</row>
    <row r="18" spans="1:13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3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</row>
    <row r="23" spans="1:13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</row>
    <row r="24" spans="1:13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</row>
    <row r="25" spans="1:13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3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3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</row>
    <row r="30" spans="1:13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</row>
    <row r="31" spans="1:13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</row>
    <row r="32" spans="1:13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</row>
    <row r="33" spans="1:13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</row>
    <row r="34" spans="1:13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</row>
    <row r="35" spans="1:13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</row>
    <row r="36" spans="1:12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</row>
    <row r="37" spans="1:13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</row>
    <row r="38" spans="1:13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</row>
    <row r="39" spans="1:13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</row>
    <row r="40" spans="1:12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</row>
    <row r="41" spans="1:12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</row>
    <row r="42" spans="1:12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</row>
    <row r="43" spans="1:13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</row>
    <row r="44" spans="1:12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2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</row>
    <row r="47" spans="1:12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</row>
    <row r="48" spans="1:12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</row>
    <row r="49" spans="1:12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</row>
    <row r="50" spans="1:12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</row>
    <row r="51" spans="1:12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</row>
    <row r="52" spans="1:13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</row>
    <row r="53" spans="1:12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</row>
    <row r="54" spans="1:13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</row>
    <row r="55" spans="1:12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</row>
    <row r="56" spans="1:12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</row>
    <row r="57" spans="1:12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</row>
    <row r="58" spans="1:15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</row>
    <row r="59" spans="1:15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</row>
    <row r="60" spans="1:12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</row>
    <row r="61" spans="1:13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</row>
    <row r="62" spans="1:13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</row>
    <row r="63" spans="1:12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</row>
    <row r="64" spans="1:13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</row>
    <row r="65" spans="1:13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</row>
    <row r="66" spans="1:13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</row>
    <row r="67" spans="1:12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3" ht="12.75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 aca="true" t="shared" si="18" ref="E111:E116">B111+C111-D111</f>
        <v>119.5</v>
      </c>
      <c r="F111" s="11">
        <f aca="true" t="shared" si="19" ref="F111:F116">C111-D111</f>
        <v>5</v>
      </c>
      <c r="G111" s="15">
        <f aca="true" t="shared" si="20" ref="G111:G116"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 aca="true" t="shared" si="21" ref="J111:J116">(D100+D101+D102+D103+D104+D105+D106+D107+D108+D109+D110+D111)/((B100+E111)/2)</f>
        <v>0.8530020703933747</v>
      </c>
      <c r="K111" s="15">
        <f aca="true" t="shared" si="22" ref="K111:K116"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</row>
    <row r="112" spans="1:13" ht="12.75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 t="shared" si="18"/>
        <v>124.5</v>
      </c>
      <c r="F112" s="17">
        <f t="shared" si="19"/>
        <v>5</v>
      </c>
      <c r="G112" s="18">
        <f t="shared" si="20"/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 t="shared" si="21"/>
        <v>0.8228105906313645</v>
      </c>
      <c r="K112" s="18">
        <f t="shared" si="22"/>
        <v>0.7657841140529531</v>
      </c>
      <c r="L112">
        <v>4</v>
      </c>
      <c r="M112">
        <v>1</v>
      </c>
    </row>
    <row r="113" spans="1:12" ht="12.75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10</v>
      </c>
      <c r="D113" s="16">
        <f>SUM('CHS CM'!D113+'LSF CM'!D5+'One Hope CM'!D113)</f>
        <v>3</v>
      </c>
      <c r="E113" s="16">
        <f t="shared" si="18"/>
        <v>131.5</v>
      </c>
      <c r="F113" s="17">
        <f t="shared" si="19"/>
        <v>7</v>
      </c>
      <c r="G113" s="18">
        <f t="shared" si="20"/>
        <v>0.0234375</v>
      </c>
      <c r="H113" s="18">
        <f>(D105+D106+D107+D108+D109+D110+D111+D112+D113)/(($B$105+E113)/2)</f>
        <v>0.5531914893617021</v>
      </c>
      <c r="I113" s="18">
        <f>(D111+D112+D113)/(($B$111+E113)/2)</f>
        <v>0.12195121951219512</v>
      </c>
      <c r="J113" s="18">
        <f t="shared" si="21"/>
        <v>0.7695390781563126</v>
      </c>
      <c r="K113" s="18">
        <f t="shared" si="22"/>
        <v>0.7134268537074149</v>
      </c>
      <c r="L113">
        <v>3</v>
      </c>
    </row>
    <row r="114" spans="1:13" ht="12.75">
      <c r="A114" s="2">
        <v>44835</v>
      </c>
      <c r="B114" s="16">
        <f>SUM('CHS CM'!B114+'LSF CM'!B6+'One Hope CM'!B114)</f>
        <v>131.5</v>
      </c>
      <c r="C114" s="16">
        <f>SUM('CHS CM'!C114+'LSF CM'!C6+'One Hope CM'!C114)</f>
        <v>5</v>
      </c>
      <c r="D114" s="16">
        <f>SUM('CHS CM'!D114+'LSF CM'!D6+'One Hope CM'!D114)</f>
        <v>6</v>
      </c>
      <c r="E114" s="16">
        <f t="shared" si="18"/>
        <v>130.5</v>
      </c>
      <c r="F114" s="17">
        <f t="shared" si="19"/>
        <v>-1</v>
      </c>
      <c r="G114" s="18">
        <f t="shared" si="20"/>
        <v>0.04580152671755725</v>
      </c>
      <c r="H114" s="18">
        <f>(D105+D106+D107+D108+D109+D110+D111+D112+D113+D114)/(($B$105+E114)/2)</f>
        <v>0.6068376068376068</v>
      </c>
      <c r="I114" s="18">
        <f>(D111+D112+D113+D114)/(($B$111+E114)/2)</f>
        <v>0.17142857142857143</v>
      </c>
      <c r="J114" s="18">
        <f t="shared" si="21"/>
        <v>0.7443762781186094</v>
      </c>
      <c r="K114" s="18">
        <f t="shared" si="22"/>
        <v>0.6871165644171779</v>
      </c>
      <c r="L114">
        <v>5</v>
      </c>
      <c r="M114">
        <v>1</v>
      </c>
    </row>
    <row r="115" spans="1:13" ht="12.75">
      <c r="A115" s="2">
        <v>44866</v>
      </c>
      <c r="B115" s="16">
        <f>SUM('CHS CM'!B115+'LSF CM'!B7+'One Hope CM'!B115)</f>
        <v>130.5</v>
      </c>
      <c r="C115" s="16">
        <f>SUM('CHS CM'!C115+'LSF CM'!C7+'One Hope CM'!C115)</f>
        <v>3</v>
      </c>
      <c r="D115" s="16">
        <f>SUM('CHS CM'!D115+'LSF CM'!D7+'One Hope CM'!D115)</f>
        <v>7</v>
      </c>
      <c r="E115" s="16">
        <f t="shared" si="18"/>
        <v>126.5</v>
      </c>
      <c r="F115" s="17">
        <f t="shared" si="19"/>
        <v>-4</v>
      </c>
      <c r="G115" s="18">
        <f t="shared" si="20"/>
        <v>0.054474708171206226</v>
      </c>
      <c r="H115" s="18">
        <f>(D105+D106+D107+D108+D109+D110+D111+D112+D113+D114+D115)/(($B$105+E115)/2)</f>
        <v>0.6782608695652174</v>
      </c>
      <c r="I115" s="18">
        <f>(D111+D112+D113+D114+D115)/(($B$111+E115)/2)</f>
        <v>0.23236514522821577</v>
      </c>
      <c r="J115" s="18">
        <f t="shared" si="21"/>
        <v>0.7565217391304347</v>
      </c>
      <c r="K115" s="18">
        <f t="shared" si="22"/>
        <v>0.6869565217391305</v>
      </c>
      <c r="L115">
        <v>6</v>
      </c>
      <c r="M115">
        <v>1</v>
      </c>
    </row>
    <row r="116" spans="1:12" ht="12.75">
      <c r="A116" s="2">
        <v>44896</v>
      </c>
      <c r="B116" s="16">
        <f>SUM('CHS CM'!B116+'LSF CM'!B8+'One Hope CM'!B116)</f>
        <v>126.5</v>
      </c>
      <c r="C116" s="16">
        <f>SUM('CHS CM'!C116+'LSF CM'!C8+'One Hope CM'!C116)</f>
        <v>5</v>
      </c>
      <c r="D116" s="16">
        <f>SUM('CHS CM'!D116+'LSF CM'!D8+'One Hope CM'!D116)</f>
        <v>7</v>
      </c>
      <c r="E116" s="16">
        <f t="shared" si="18"/>
        <v>124.5</v>
      </c>
      <c r="F116" s="17">
        <f t="shared" si="19"/>
        <v>-2</v>
      </c>
      <c r="G116" s="18">
        <f t="shared" si="20"/>
        <v>0.055776892430278883</v>
      </c>
      <c r="H116" s="18">
        <f>(D105+D106+D107+D108+D109+D110+D111+D112+D113+D114+D115+D116)/(($B$105+E116)/2)</f>
        <v>0.7456140350877193</v>
      </c>
      <c r="I116" s="18">
        <f>(D111+D112+D113+D114+D115+D116)/(($B$111+E116)/2)</f>
        <v>0.2928870292887029</v>
      </c>
      <c r="J116" s="18">
        <f t="shared" si="21"/>
        <v>0.7456140350877193</v>
      </c>
      <c r="K116" s="18">
        <f t="shared" si="22"/>
        <v>0.6754385964912281</v>
      </c>
      <c r="L116">
        <v>7</v>
      </c>
    </row>
    <row r="117" spans="1:12" ht="12.75">
      <c r="A117" s="2">
        <v>44927</v>
      </c>
      <c r="B117" s="16">
        <f>SUM('CHS CM'!B117+'LSF CM'!B9+'One Hope CM'!B117)</f>
        <v>124.5</v>
      </c>
      <c r="C117" s="16">
        <f>SUM('CHS CM'!C117+'LSF CM'!C9+'One Hope CM'!C117)</f>
        <v>10</v>
      </c>
      <c r="D117" s="16">
        <f>SUM('CHS CM'!D117+'LSF CM'!D9+'One Hope CM'!D117)</f>
        <v>8</v>
      </c>
      <c r="E117" s="16">
        <f aca="true" t="shared" si="23" ref="E117:E122">B117+C117-D117</f>
        <v>126.5</v>
      </c>
      <c r="F117" s="17">
        <f aca="true" t="shared" si="24" ref="F117:F122">C117-D117</f>
        <v>2</v>
      </c>
      <c r="G117" s="18">
        <f aca="true" t="shared" si="25" ref="G117:G122">D117/((B117+E117)/2)</f>
        <v>0.06374501992031872</v>
      </c>
      <c r="H117" s="18">
        <f>(D117)/(($B$117+E117)/2)</f>
        <v>0.06374501992031872</v>
      </c>
      <c r="I117" s="18">
        <f>(D111+D112+D113+D114+D115+D116+D117)/(($B$111+E117)/2)</f>
        <v>0.35684647302904565</v>
      </c>
      <c r="J117" s="18">
        <f aca="true" t="shared" si="26" ref="J117:J122">(D106+D107+D108+D109+D110+D111+D112+D113+D114+D115+D116+D117)/((B106+E117)/2)</f>
        <v>0.7391304347826086</v>
      </c>
      <c r="K117" s="18">
        <f aca="true" t="shared" si="27" ref="K117:K122">((L106-O106)+(L107-O107)+(L108-O108)+(L109-O109)+(L110-O110)+(L111-O111)+(L112-O112)+(L113-O113)+(L114-O114)+(L115-O115)+(L116-O116)+(L117-O117))/((B106+E117)/2)</f>
        <v>0.6695652173913044</v>
      </c>
      <c r="L117">
        <v>8</v>
      </c>
    </row>
    <row r="118" spans="1:12" ht="12.75">
      <c r="A118" s="2">
        <v>44958</v>
      </c>
      <c r="B118" s="16">
        <f>SUM('CHS CM'!B118+'LSF CM'!B10+'One Hope CM'!B118)</f>
        <v>126.5</v>
      </c>
      <c r="C118" s="16">
        <f>SUM('CHS CM'!C118+'LSF CM'!C10+'One Hope CM'!C118)</f>
        <v>3</v>
      </c>
      <c r="D118" s="16">
        <f>SUM('CHS CM'!D118+'LSF CM'!D10+'One Hope CM'!D118)</f>
        <v>9</v>
      </c>
      <c r="E118" s="16">
        <f t="shared" si="23"/>
        <v>120.5</v>
      </c>
      <c r="F118" s="17">
        <f t="shared" si="24"/>
        <v>-6</v>
      </c>
      <c r="G118" s="18">
        <f t="shared" si="25"/>
        <v>0.0728744939271255</v>
      </c>
      <c r="H118" s="18">
        <f>(D117+D118)/(($B$117+E118)/2)</f>
        <v>0.13877551020408163</v>
      </c>
      <c r="I118" s="18">
        <f>(D111+D112+D113+D114+D115+D116+D117+D118)/(($B$111+E118)/2)</f>
        <v>0.4425531914893617</v>
      </c>
      <c r="J118" s="18">
        <f t="shared" si="26"/>
        <v>0.7706422018348624</v>
      </c>
      <c r="K118" s="18">
        <f t="shared" si="27"/>
        <v>0.6972477064220184</v>
      </c>
      <c r="L118">
        <v>9</v>
      </c>
    </row>
    <row r="119" spans="1:13" ht="12.75">
      <c r="A119" s="2">
        <v>44986</v>
      </c>
      <c r="B119" s="16">
        <f>SUM('CHS CM'!B119+'LSF CM'!B11+'One Hope CM'!B119)</f>
        <v>120.5</v>
      </c>
      <c r="C119" s="16">
        <f>SUM('CHS CM'!C119+'LSF CM'!C11+'One Hope CM'!C119)</f>
        <v>5</v>
      </c>
      <c r="D119" s="16">
        <f>SUM('CHS CM'!D119+'LSF CM'!D11+'One Hope CM'!D119)</f>
        <v>9</v>
      </c>
      <c r="E119" s="16">
        <f t="shared" si="23"/>
        <v>116.5</v>
      </c>
      <c r="F119" s="17">
        <f t="shared" si="24"/>
        <v>-4</v>
      </c>
      <c r="G119" s="18">
        <f t="shared" si="25"/>
        <v>0.0759493670886076</v>
      </c>
      <c r="H119" s="18">
        <f>(D117+D118+D119)/(($B$117+E119)/2)</f>
        <v>0.2157676348547718</v>
      </c>
      <c r="I119" s="18">
        <f>(D111+D112+D113+D114+D115+D116+D117+D118+D119)/(($B$111+E119)/2)</f>
        <v>0.5281385281385281</v>
      </c>
      <c r="J119" s="18">
        <f t="shared" si="26"/>
        <v>0.8207547169811321</v>
      </c>
      <c r="K119" s="18">
        <f t="shared" si="27"/>
        <v>0.7264150943396226</v>
      </c>
      <c r="L119">
        <v>6</v>
      </c>
      <c r="M119">
        <v>1</v>
      </c>
    </row>
    <row r="120" spans="1:13" ht="12.75">
      <c r="A120" s="2">
        <v>45017</v>
      </c>
      <c r="B120" s="16">
        <f>SUM('CHS CM'!B120+'LSF CM'!B12+'One Hope CM'!B120)</f>
        <v>116.5</v>
      </c>
      <c r="C120" s="16">
        <f>SUM('CHS CM'!C120+'LSF CM'!C12+'One Hope CM'!C120)</f>
        <v>5</v>
      </c>
      <c r="D120" s="16">
        <f>SUM('CHS CM'!D120+'LSF CM'!D12+'One Hope CM'!D120)</f>
        <v>6</v>
      </c>
      <c r="E120" s="16">
        <f t="shared" si="23"/>
        <v>115.5</v>
      </c>
      <c r="F120" s="17">
        <f t="shared" si="24"/>
        <v>-1</v>
      </c>
      <c r="G120" s="18">
        <f t="shared" si="25"/>
        <v>0.05172413793103448</v>
      </c>
      <c r="H120" s="18">
        <f>(D117+D118+D119+D120)/(($B$117+E120)/2)</f>
        <v>0.26666666666666666</v>
      </c>
      <c r="I120" s="18">
        <f>(D111+D112+D113+D114+D115+D116+D117+D118+D119+D120)/(($B$111+E120)/2)</f>
        <v>0.5826086956521739</v>
      </c>
      <c r="J120" s="18">
        <f t="shared" si="26"/>
        <v>0.8018433179723502</v>
      </c>
      <c r="K120" s="18">
        <f t="shared" si="27"/>
        <v>0.7096774193548387</v>
      </c>
      <c r="L120">
        <v>5</v>
      </c>
      <c r="M120">
        <v>1</v>
      </c>
    </row>
    <row r="121" spans="1:13" ht="12.75">
      <c r="A121" s="2">
        <v>45047</v>
      </c>
      <c r="B121" s="16">
        <f>SUM('CHS CM'!B121+'LSF CM'!B13+'One Hope CM'!B121)</f>
        <v>115.5</v>
      </c>
      <c r="C121" s="16">
        <f>SUM('CHS CM'!C121+'LSF CM'!C13+'One Hope CM'!C121)</f>
        <v>13</v>
      </c>
      <c r="D121" s="16">
        <f>SUM('CHS CM'!D121+'LSF CM'!D13+'One Hope CM'!D121)</f>
        <v>14</v>
      </c>
      <c r="E121" s="16">
        <f t="shared" si="23"/>
        <v>114.5</v>
      </c>
      <c r="F121" s="17">
        <f t="shared" si="24"/>
        <v>-1</v>
      </c>
      <c r="G121" s="18">
        <f t="shared" si="25"/>
        <v>0.12173913043478261</v>
      </c>
      <c r="H121" s="18">
        <f>(D117+D118+D119+D120+D121)/(($B$117+E121)/2)</f>
        <v>0.38493723849372385</v>
      </c>
      <c r="I121" s="18">
        <f>(D111+D112+D113+D114+D115+D116+D117+D118+D119+D120+D121)/(($B$111+E121)/2)</f>
        <v>0.7074235807860262</v>
      </c>
      <c r="J121" s="18">
        <f t="shared" si="26"/>
        <v>0.8301886792452831</v>
      </c>
      <c r="K121" s="18">
        <f t="shared" si="27"/>
        <v>0.7452830188679245</v>
      </c>
      <c r="L121">
        <v>13</v>
      </c>
      <c r="M121">
        <v>1</v>
      </c>
    </row>
    <row r="122" spans="1:13" ht="12.75">
      <c r="A122" s="2">
        <v>45078</v>
      </c>
      <c r="B122" s="16">
        <f>SUM('CHS CM'!B122+'LSF CM'!B14+'One Hope CM'!B122)</f>
        <v>114.5</v>
      </c>
      <c r="C122" s="16">
        <f>SUM('CHS CM'!C122+'LSF CM'!C14+'One Hope CM'!C122)</f>
        <v>7</v>
      </c>
      <c r="D122" s="16">
        <f>SUM('CHS CM'!D122+'LSF CM'!D14+'One Hope CM'!D122)</f>
        <v>4</v>
      </c>
      <c r="E122" s="16">
        <f t="shared" si="23"/>
        <v>117.5</v>
      </c>
      <c r="F122" s="17">
        <f t="shared" si="24"/>
        <v>3</v>
      </c>
      <c r="G122" s="18">
        <f t="shared" si="25"/>
        <v>0.034482758620689655</v>
      </c>
      <c r="H122" s="18">
        <f>(D117+D118+D119+D120+D121+D122)/(($B$117+E122)/2)</f>
        <v>0.4132231404958678</v>
      </c>
      <c r="I122" s="18">
        <f>(D111+D112+D113+D114+D115+D116+D117+D118+D119+D120+D121+D122)/(($B$111+E122)/2)</f>
        <v>0.7327586206896551</v>
      </c>
      <c r="J122" s="18">
        <f t="shared" si="26"/>
        <v>0.7327586206896551</v>
      </c>
      <c r="K122" s="18">
        <f t="shared" si="27"/>
        <v>0.6551724137931034</v>
      </c>
      <c r="L122">
        <v>3</v>
      </c>
      <c r="M122">
        <v>1</v>
      </c>
    </row>
    <row r="123" spans="1:13" ht="12.75">
      <c r="A123" s="2">
        <v>45108</v>
      </c>
      <c r="B123" s="16">
        <f>SUM('CHS CM'!B123+'LSF CM'!B15+'One Hope CM'!B123)</f>
        <v>117.5</v>
      </c>
      <c r="C123" s="16">
        <f>SUM('CHS CM'!C123+'LSF CM'!C15+'One Hope CM'!C123)</f>
        <v>12</v>
      </c>
      <c r="D123" s="16">
        <f>SUM('CHS CM'!D123+'LSF CM'!D15+'One Hope CM'!D123)</f>
        <v>5</v>
      </c>
      <c r="E123" s="16">
        <f>B123+C123-D123</f>
        <v>124.5</v>
      </c>
      <c r="F123" s="17">
        <f>C123-D123</f>
        <v>7</v>
      </c>
      <c r="G123" s="18">
        <f>D123/((B123+E123)/2)</f>
        <v>0.04132231404958678</v>
      </c>
      <c r="H123" s="18">
        <f>(D117+D118+D119+D120+D121+D122+D123)/(($B$117+E123)/2)</f>
        <v>0.44176706827309237</v>
      </c>
      <c r="I123" s="18">
        <f>(D123)/(($B$123+E123)/2)</f>
        <v>0.04132231404958678</v>
      </c>
      <c r="J123" s="18">
        <f>(D112+D113+D114+D115+D116+D117+D118+D119+D120+D121+D122+D123)/((B112+E123)/2)</f>
        <v>0.680327868852459</v>
      </c>
      <c r="K123" s="18">
        <f>((L112-O112)+(L113-O113)+(L114-O114)+(L115-O115)+(L116-O116)+(L117-O117)+(L118-O118)+(L119-O119)+(L120-O120)+(L121-O121)+(L122-O122)+(L123-O123))/((B112+E123)/2)</f>
        <v>0.5819672131147541</v>
      </c>
      <c r="L123">
        <v>2</v>
      </c>
      <c r="M123">
        <v>2</v>
      </c>
    </row>
    <row r="124" spans="1:13" ht="12.75">
      <c r="A124" s="2">
        <v>45139</v>
      </c>
      <c r="B124" s="16">
        <f>SUM('CHS CM'!B124+'LSF CM'!B16+'One Hope CM'!B124)</f>
        <v>124.5</v>
      </c>
      <c r="C124" s="16">
        <f>SUM('CHS CM'!C124+'LSF CM'!C16+'One Hope CM'!C124)</f>
        <v>4.5</v>
      </c>
      <c r="D124" s="16">
        <f>SUM('CHS CM'!D124+'LSF CM'!D16+'One Hope CM'!D124)</f>
        <v>9</v>
      </c>
      <c r="E124" s="16">
        <f>B124+C124-D124</f>
        <v>120</v>
      </c>
      <c r="F124" s="17">
        <f>C124-D124</f>
        <v>-4.5</v>
      </c>
      <c r="G124" s="18">
        <f>D124/((B124+E124)/2)</f>
        <v>0.0736196319018405</v>
      </c>
      <c r="H124" s="18">
        <f>(D117+D118+D119+D120+D121+D122+D123+D124)/(($B$117+E124)/2)</f>
        <v>0.523517382413088</v>
      </c>
      <c r="I124" s="18">
        <f>(D123+D124)/(($B$123+E124)/2)</f>
        <v>0.11789473684210526</v>
      </c>
      <c r="J124" s="18">
        <f>(D113+D114+D115+D116+D117+D118+D119+D120+D121+D122+D123+D124)/((B113+E124)/2)</f>
        <v>0.7116564417177914</v>
      </c>
      <c r="K124" s="18">
        <f>((L113-O113)+(L114-O114)+(L115-O115)+(L116-O116)+(L117-O117)+(L118-O118)+(L119-O119)+(L120-O120)+(L121-O121)+(L122-O122)+(L123-O123)+(L124-O124))/((B113+E124)/2)</f>
        <v>0.6134969325153374</v>
      </c>
      <c r="L124">
        <v>8</v>
      </c>
      <c r="M124">
        <v>1</v>
      </c>
    </row>
    <row r="125" spans="1:12" ht="12.75">
      <c r="A125" s="2">
        <v>45170</v>
      </c>
      <c r="B125" s="16">
        <f>SUM('CHS CM'!B125+'LSF CM'!B17+'One Hope CM'!B125)</f>
        <v>120</v>
      </c>
      <c r="C125" s="16">
        <f>SUM('CHS CM'!C125+'LSF CM'!C17+'One Hope CM'!C125)</f>
        <v>7</v>
      </c>
      <c r="D125" s="16">
        <f>SUM('CHS CM'!D125+'LSF CM'!D17+'One Hope CM'!D125)</f>
        <v>7.5</v>
      </c>
      <c r="E125" s="16">
        <f>B125+C125-D125</f>
        <v>119.5</v>
      </c>
      <c r="F125" s="17">
        <f>C125-D125</f>
        <v>-0.5</v>
      </c>
      <c r="G125" s="18">
        <f>D125/((B125+E125)/2)</f>
        <v>0.06263048016701461</v>
      </c>
      <c r="H125" s="18">
        <f>(D117+D118+D119+D120+D121+D122+D123+D124+D125)/(($B$117+E125)/2)</f>
        <v>0.5860655737704918</v>
      </c>
      <c r="I125" s="18">
        <f>(D123+D124+D125)/(($B$123+E125)/2)</f>
        <v>0.18143459915611815</v>
      </c>
      <c r="J125" s="18">
        <f>(D114+D115+D116+D117+D118+D119+D120+D121+D122+D123+D124+D125)/((B114+E125)/2)</f>
        <v>0.7290836653386454</v>
      </c>
      <c r="K125" s="18">
        <f>((L114-O114)+(L115-O115)+(L116-O116)+(L117-O117)+(L118-O118)+(L119-O119)+(L120-O120)+(L121-O121)+(L122-O122)+(L123-O123)+(L124-O124)+(L125-O125))/((B114+E125)/2)</f>
        <v>0.6334661354581673</v>
      </c>
      <c r="L125">
        <v>7.5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00">
      <selection activeCell="P125" sqref="P12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1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</row>
    <row r="16" spans="1:13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</row>
    <row r="17" spans="1:13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</row>
    <row r="18" spans="1:13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3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</row>
    <row r="23" spans="1:13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</row>
    <row r="24" spans="1:13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</row>
    <row r="25" spans="1:13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3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3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</row>
    <row r="30" spans="1:13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</row>
    <row r="31" spans="1:13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</row>
    <row r="32" spans="1:13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</row>
    <row r="33" spans="1:13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</row>
    <row r="34" spans="1:13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</row>
    <row r="35" spans="1:13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</row>
    <row r="36" spans="1:12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</row>
    <row r="37" spans="1:12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</row>
    <row r="38" spans="1:12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</row>
    <row r="39" spans="1:12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</row>
    <row r="40" spans="1:12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</row>
    <row r="41" spans="1:12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</row>
    <row r="42" spans="1:12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</row>
    <row r="43" spans="1:12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</row>
    <row r="44" spans="1:12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2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</row>
    <row r="47" spans="1:12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</row>
    <row r="48" spans="1:12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</row>
    <row r="49" spans="1:12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</row>
    <row r="50" spans="1:12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</row>
    <row r="51" spans="1:12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</row>
    <row r="52" spans="1:12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</row>
    <row r="53" spans="1:12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</row>
    <row r="54" spans="1:12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</row>
    <row r="55" spans="1:12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</row>
    <row r="56" spans="1:12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</row>
    <row r="57" spans="1:12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</row>
    <row r="58" spans="1:15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</row>
    <row r="59" spans="1:15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</row>
    <row r="60" spans="1:12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</row>
    <row r="61" spans="1:12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</row>
    <row r="62" spans="1:12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</row>
    <row r="63" spans="1:12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</row>
    <row r="64" spans="1:12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</row>
    <row r="65" spans="1:12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</row>
    <row r="66" spans="1:13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</row>
    <row r="67" spans="1:12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3" ht="12.75">
      <c r="A111" s="9">
        <v>44743</v>
      </c>
      <c r="B111" s="10">
        <v>30</v>
      </c>
      <c r="C111" s="10">
        <v>2</v>
      </c>
      <c r="D111" s="10">
        <v>1</v>
      </c>
      <c r="E111" s="10">
        <f aca="true" t="shared" si="18" ref="E111:E116">B111+C111-D111</f>
        <v>31</v>
      </c>
      <c r="F111" s="11">
        <f aca="true" t="shared" si="19" ref="F111:F116">C111-D111</f>
        <v>1</v>
      </c>
      <c r="G111" s="15">
        <f aca="true" t="shared" si="20" ref="G111:G116"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 aca="true" t="shared" si="21" ref="J111:J116">(D100+D101+D102+D103+D104+D105+D106+D107+D108+D109+D110+D111)/((B100+E111)/2)</f>
        <v>0.5901639344262295</v>
      </c>
      <c r="K111" s="15">
        <f aca="true" t="shared" si="22" ref="K111:K116"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</row>
    <row r="112" spans="1:12" ht="12.75">
      <c r="A112" s="2">
        <v>44774</v>
      </c>
      <c r="B112">
        <v>31</v>
      </c>
      <c r="C112">
        <v>1</v>
      </c>
      <c r="D112">
        <v>0</v>
      </c>
      <c r="E112" s="16">
        <f t="shared" si="18"/>
        <v>32</v>
      </c>
      <c r="F112" s="17">
        <f t="shared" si="19"/>
        <v>1</v>
      </c>
      <c r="G112" s="18">
        <f t="shared" si="20"/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 t="shared" si="21"/>
        <v>0.5806451612903226</v>
      </c>
      <c r="K112" s="18">
        <f t="shared" si="22"/>
        <v>0.5483870967741935</v>
      </c>
      <c r="L112">
        <v>0</v>
      </c>
    </row>
    <row r="113" spans="1:12" ht="12.75">
      <c r="A113" s="2">
        <v>44805</v>
      </c>
      <c r="B113">
        <v>32</v>
      </c>
      <c r="C113">
        <v>0</v>
      </c>
      <c r="D113">
        <v>0</v>
      </c>
      <c r="E113" s="16">
        <f t="shared" si="18"/>
        <v>32</v>
      </c>
      <c r="F113" s="17">
        <f t="shared" si="19"/>
        <v>0</v>
      </c>
      <c r="G113" s="18">
        <f t="shared" si="20"/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 t="shared" si="21"/>
        <v>0.5333333333333333</v>
      </c>
      <c r="K113" s="18">
        <f t="shared" si="22"/>
        <v>0.5</v>
      </c>
      <c r="L113">
        <v>0</v>
      </c>
    </row>
    <row r="114" spans="1:12" ht="12.75">
      <c r="A114" s="2">
        <v>44835</v>
      </c>
      <c r="B114">
        <v>32</v>
      </c>
      <c r="C114">
        <v>1</v>
      </c>
      <c r="D114">
        <v>2</v>
      </c>
      <c r="E114" s="16">
        <f t="shared" si="18"/>
        <v>31</v>
      </c>
      <c r="F114" s="17">
        <f t="shared" si="19"/>
        <v>-1</v>
      </c>
      <c r="G114" s="18">
        <f t="shared" si="20"/>
        <v>0.06349206349206349</v>
      </c>
      <c r="H114" s="18">
        <f>(D105+D106+D107+D108+D109+D110+D111+D112+D113+D114)/(($B$105+E114)/2)</f>
        <v>0.41379310344827586</v>
      </c>
      <c r="I114" s="18">
        <f>(D111+D112+D113+D114)/(($B$111+E114)/2)</f>
        <v>0.09836065573770492</v>
      </c>
      <c r="J114" s="18">
        <f t="shared" si="21"/>
        <v>0.5517241379310345</v>
      </c>
      <c r="K114" s="18">
        <f t="shared" si="22"/>
        <v>0.5517241379310345</v>
      </c>
      <c r="L114">
        <v>2</v>
      </c>
    </row>
    <row r="115" spans="1:13" ht="12.75">
      <c r="A115" s="2">
        <v>44866</v>
      </c>
      <c r="B115">
        <v>31</v>
      </c>
      <c r="C115">
        <v>2</v>
      </c>
      <c r="D115">
        <v>2</v>
      </c>
      <c r="E115" s="16">
        <f t="shared" si="18"/>
        <v>31</v>
      </c>
      <c r="F115" s="17">
        <f t="shared" si="19"/>
        <v>0</v>
      </c>
      <c r="G115" s="18">
        <f t="shared" si="20"/>
        <v>0.06451612903225806</v>
      </c>
      <c r="H115" s="18">
        <f>(D105+D106+D107+D108+D109+D110+D111+D112+D113+D114+D115)/(($B$105+E115)/2)</f>
        <v>0.4827586206896552</v>
      </c>
      <c r="I115" s="18">
        <f>(D111+D112+D113+D114+D115)/(($B$111+E115)/2)</f>
        <v>0.16393442622950818</v>
      </c>
      <c r="J115" s="18">
        <f t="shared" si="21"/>
        <v>0.5666666666666667</v>
      </c>
      <c r="K115" s="18">
        <f t="shared" si="22"/>
        <v>0.5333333333333333</v>
      </c>
      <c r="L115">
        <v>1</v>
      </c>
      <c r="M115">
        <v>1</v>
      </c>
    </row>
    <row r="116" spans="1:12" ht="12.75">
      <c r="A116" s="2">
        <v>44896</v>
      </c>
      <c r="B116">
        <v>31</v>
      </c>
      <c r="C116">
        <v>1</v>
      </c>
      <c r="D116">
        <v>0</v>
      </c>
      <c r="E116" s="16">
        <f t="shared" si="18"/>
        <v>32</v>
      </c>
      <c r="F116" s="17">
        <f t="shared" si="19"/>
        <v>1</v>
      </c>
      <c r="G116" s="18">
        <f t="shared" si="20"/>
        <v>0</v>
      </c>
      <c r="H116" s="18">
        <f>(D105+D106+D107+D108+D109+D110+D111+D112+D113+D114+D115+D116)/(($B$105+E116)/2)</f>
        <v>0.4745762711864407</v>
      </c>
      <c r="I116" s="18">
        <f>(D111+D112+D113+D114+D115+D116)/(($B$111+E116)/2)</f>
        <v>0.16129032258064516</v>
      </c>
      <c r="J116" s="18">
        <f t="shared" si="21"/>
        <v>0.4745762711864407</v>
      </c>
      <c r="K116" s="18">
        <f t="shared" si="22"/>
        <v>0.4406779661016949</v>
      </c>
      <c r="L116">
        <v>0</v>
      </c>
    </row>
    <row r="117" spans="1:12" ht="12.75">
      <c r="A117" s="2">
        <v>44927</v>
      </c>
      <c r="B117">
        <v>32</v>
      </c>
      <c r="C117">
        <v>2</v>
      </c>
      <c r="D117">
        <v>1</v>
      </c>
      <c r="E117" s="16">
        <f aca="true" t="shared" si="23" ref="E117:E122">B117+C117-D117</f>
        <v>33</v>
      </c>
      <c r="F117" s="17">
        <f aca="true" t="shared" si="24" ref="F117:F122">C117-D117</f>
        <v>1</v>
      </c>
      <c r="G117" s="18">
        <f aca="true" t="shared" si="25" ref="G117:G122">D117/((B117+E117)/2)</f>
        <v>0.03076923076923077</v>
      </c>
      <c r="H117" s="18">
        <f>(D117)/(($B$117+E117)/2)</f>
        <v>0.03076923076923077</v>
      </c>
      <c r="I117" s="18">
        <f>(D111+D112+D113+D114+D115+D116+D117)/(($B$111+E117)/2)</f>
        <v>0.19047619047619047</v>
      </c>
      <c r="J117" s="18">
        <f aca="true" t="shared" si="26" ref="J117:J122">(D106+D107+D108+D109+D110+D111+D112+D113+D114+D115+D116+D117)/((B106+E117)/2)</f>
        <v>0.4918032786885246</v>
      </c>
      <c r="K117" s="18">
        <f aca="true" t="shared" si="27" ref="K117:K122">((L106-O106)+(L107-O107)+(L108-O108)+(L109-O109)+(L110-O110)+(L111-O111)+(L112-O112)+(L113-O113)+(L114-O114)+(L115-O115)+(L116-O116)+(L117-O117))/((B106+E117)/2)</f>
        <v>0.45901639344262296</v>
      </c>
      <c r="L117">
        <v>1</v>
      </c>
    </row>
    <row r="118" spans="1:12" ht="12.75">
      <c r="A118" s="2">
        <v>44958</v>
      </c>
      <c r="B118">
        <v>33</v>
      </c>
      <c r="C118">
        <v>1</v>
      </c>
      <c r="D118">
        <v>3</v>
      </c>
      <c r="E118" s="16">
        <f t="shared" si="23"/>
        <v>31</v>
      </c>
      <c r="F118" s="17">
        <f t="shared" si="24"/>
        <v>-2</v>
      </c>
      <c r="G118" s="18">
        <f t="shared" si="25"/>
        <v>0.09375</v>
      </c>
      <c r="H118" s="18">
        <f>(D117+D118)/(($B$117+E118)/2)</f>
        <v>0.12698412698412698</v>
      </c>
      <c r="I118" s="18">
        <f>(D111+D112+D113+D114+D115+D116+D117+D118)/(($B$111+E118)/2)</f>
        <v>0.29508196721311475</v>
      </c>
      <c r="J118" s="18">
        <f t="shared" si="26"/>
        <v>0.5614035087719298</v>
      </c>
      <c r="K118" s="18">
        <f t="shared" si="27"/>
        <v>0.5263157894736842</v>
      </c>
      <c r="L118">
        <v>3</v>
      </c>
    </row>
    <row r="119" spans="1:13" ht="12.75">
      <c r="A119" s="2">
        <v>44986</v>
      </c>
      <c r="B119">
        <v>31</v>
      </c>
      <c r="C119">
        <v>2</v>
      </c>
      <c r="D119">
        <v>1</v>
      </c>
      <c r="E119" s="16">
        <f t="shared" si="23"/>
        <v>32</v>
      </c>
      <c r="F119" s="17">
        <f t="shared" si="24"/>
        <v>1</v>
      </c>
      <c r="G119" s="18">
        <f t="shared" si="25"/>
        <v>0.031746031746031744</v>
      </c>
      <c r="H119" s="18">
        <f>(D117+D118+D119)/(($B$117+E119)/2)</f>
        <v>0.15625</v>
      </c>
      <c r="I119" s="18">
        <f>(D111+D112+D113+D114+D115+D116+D117+D118+D119)/(($B$111+E119)/2)</f>
        <v>0.3225806451612903</v>
      </c>
      <c r="J119" s="18">
        <f t="shared" si="26"/>
        <v>0.5614035087719298</v>
      </c>
      <c r="K119" s="18">
        <f t="shared" si="27"/>
        <v>0.49122807017543857</v>
      </c>
      <c r="L119">
        <v>0</v>
      </c>
      <c r="M119">
        <v>1</v>
      </c>
    </row>
    <row r="120" spans="1:12" ht="12.75">
      <c r="A120" s="2">
        <v>45017</v>
      </c>
      <c r="B120">
        <v>32</v>
      </c>
      <c r="C120">
        <v>0</v>
      </c>
      <c r="D120">
        <v>1</v>
      </c>
      <c r="E120" s="16">
        <f t="shared" si="23"/>
        <v>31</v>
      </c>
      <c r="F120" s="17">
        <f t="shared" si="24"/>
        <v>-1</v>
      </c>
      <c r="G120" s="18">
        <f t="shared" si="25"/>
        <v>0.031746031746031744</v>
      </c>
      <c r="H120" s="18">
        <f>(D117+D118+D119+D120)/(($B$117+E120)/2)</f>
        <v>0.19047619047619047</v>
      </c>
      <c r="I120" s="18">
        <f>(D111+D112+D113+D114+D115+D116+D117+D118+D119+D120)/(($B$111+E120)/2)</f>
        <v>0.36065573770491804</v>
      </c>
      <c r="J120" s="18">
        <f t="shared" si="26"/>
        <v>0.5454545454545454</v>
      </c>
      <c r="K120" s="18">
        <f t="shared" si="27"/>
        <v>0.4727272727272727</v>
      </c>
      <c r="L120">
        <v>1</v>
      </c>
    </row>
    <row r="121" spans="1:12" ht="12.75">
      <c r="A121" s="2">
        <v>45047</v>
      </c>
      <c r="B121">
        <v>31</v>
      </c>
      <c r="C121">
        <v>3</v>
      </c>
      <c r="D121">
        <v>3</v>
      </c>
      <c r="E121" s="16">
        <f t="shared" si="23"/>
        <v>31</v>
      </c>
      <c r="F121" s="17">
        <f t="shared" si="24"/>
        <v>0</v>
      </c>
      <c r="G121" s="18">
        <f t="shared" si="25"/>
        <v>0.0967741935483871</v>
      </c>
      <c r="H121" s="18">
        <f>(D117+D118+D119+D120+D121)/(($B$117+E121)/2)</f>
        <v>0.2857142857142857</v>
      </c>
      <c r="I121" s="18">
        <f>(D111+D112+D113+D114+D115+D116+D117+D118+D119+D120+D121)/(($B$111+E121)/2)</f>
        <v>0.45901639344262296</v>
      </c>
      <c r="J121" s="18">
        <f t="shared" si="26"/>
        <v>0.4827586206896552</v>
      </c>
      <c r="K121" s="18">
        <f t="shared" si="27"/>
        <v>0.41379310344827586</v>
      </c>
      <c r="L121">
        <v>3</v>
      </c>
    </row>
    <row r="122" spans="1:12" ht="12.75">
      <c r="A122" s="2">
        <v>45078</v>
      </c>
      <c r="B122">
        <v>31</v>
      </c>
      <c r="C122">
        <v>0</v>
      </c>
      <c r="D122">
        <v>0</v>
      </c>
      <c r="E122" s="16">
        <f t="shared" si="23"/>
        <v>31</v>
      </c>
      <c r="F122" s="17">
        <f t="shared" si="24"/>
        <v>0</v>
      </c>
      <c r="G122" s="18">
        <f t="shared" si="25"/>
        <v>0</v>
      </c>
      <c r="H122" s="18">
        <f>(D117+D118+D119+D120+D121+D122)/(($B$117+E122)/2)</f>
        <v>0.2857142857142857</v>
      </c>
      <c r="I122" s="18">
        <f>(D111+D112+D113+D114+D115+D116+D117+D118+D119+D120+D121+D122)/(($B$111+E122)/2)</f>
        <v>0.45901639344262296</v>
      </c>
      <c r="J122" s="18">
        <f t="shared" si="26"/>
        <v>0.45901639344262296</v>
      </c>
      <c r="K122" s="18">
        <f t="shared" si="27"/>
        <v>0.39344262295081966</v>
      </c>
      <c r="L122">
        <v>0</v>
      </c>
    </row>
    <row r="123" spans="1:12" ht="12.75">
      <c r="A123" s="2">
        <v>45108</v>
      </c>
      <c r="B123">
        <v>31</v>
      </c>
      <c r="C123">
        <v>0</v>
      </c>
      <c r="D123">
        <v>0</v>
      </c>
      <c r="E123" s="16">
        <f>B123+C123-D123</f>
        <v>31</v>
      </c>
      <c r="F123" s="17">
        <f>C123-D123</f>
        <v>0</v>
      </c>
      <c r="G123" s="18">
        <f>D123/((B123+E123)/2)</f>
        <v>0</v>
      </c>
      <c r="H123" s="18">
        <f>(D117+D118+D119+D120+D121+D122+D123)/(($B$117+E123)/2)</f>
        <v>0.2857142857142857</v>
      </c>
      <c r="I123" s="18">
        <f>(D123)/(($B$123+E123)/2)</f>
        <v>0</v>
      </c>
      <c r="J123" s="18">
        <f>(D112+D113+D114+D115+D116+D117+D118+D119+D120+D121+D122+D123)/((B112+E123)/2)</f>
        <v>0.41935483870967744</v>
      </c>
      <c r="K123" s="18">
        <f>((L112-O112)+(L113-O113)+(L114-O114)+(L115-O115)+(L116-O116)+(L117-O117)+(L118-O118)+(L119-O119)+(L120-O120)+(L121-O121)+(L122-O122)+(L123-O123))/((B112+E123)/2)</f>
        <v>0.3548387096774194</v>
      </c>
      <c r="L123">
        <v>0</v>
      </c>
    </row>
    <row r="124" spans="1:13" ht="12.75">
      <c r="A124" s="2">
        <v>45139</v>
      </c>
      <c r="B124">
        <v>31</v>
      </c>
      <c r="C124">
        <v>2</v>
      </c>
      <c r="D124">
        <v>2</v>
      </c>
      <c r="E124" s="16">
        <f>B124+C124-D124</f>
        <v>31</v>
      </c>
      <c r="F124" s="17">
        <f>C124-D124</f>
        <v>0</v>
      </c>
      <c r="G124" s="18">
        <f>D124/((B124+E124)/2)</f>
        <v>0.06451612903225806</v>
      </c>
      <c r="H124" s="18">
        <f>(D117+D118+D119+D120+D121+D122+D123+D124)/(($B$117+E124)/2)</f>
        <v>0.3492063492063492</v>
      </c>
      <c r="I124" s="18">
        <f>(D123+D124)/(($B$123+E124)/2)</f>
        <v>0.06451612903225806</v>
      </c>
      <c r="J124" s="18">
        <f>(D113+D114+D115+D116+D117+D118+D119+D120+D121+D122+D123+D124)/((B113+E124)/2)</f>
        <v>0.47619047619047616</v>
      </c>
      <c r="K124" s="18">
        <f>((L113-O113)+(L114-O114)+(L115-O115)+(L116-O116)+(L117-O117)+(L118-O118)+(L119-O119)+(L120-O120)+(L121-O121)+(L122-O122)+(L123-O123)+(L124-O124))/((B113+E124)/2)</f>
        <v>0.38095238095238093</v>
      </c>
      <c r="L124">
        <v>1</v>
      </c>
      <c r="M124">
        <v>1</v>
      </c>
    </row>
    <row r="125" spans="1:12" ht="12.75">
      <c r="A125" s="2">
        <v>45170</v>
      </c>
      <c r="B125">
        <v>31</v>
      </c>
      <c r="C125">
        <v>2</v>
      </c>
      <c r="D125">
        <v>1</v>
      </c>
      <c r="E125" s="16">
        <f>B125+C125-D125</f>
        <v>32</v>
      </c>
      <c r="F125" s="17">
        <f>C125-D125</f>
        <v>1</v>
      </c>
      <c r="G125" s="18">
        <f>D125/((B125+E125)/2)</f>
        <v>0.031746031746031744</v>
      </c>
      <c r="H125" s="18">
        <f>(D117+D118+D119+D120+D121+D122+D123+D124+D125)/(($B$117+E125)/2)</f>
        <v>0.375</v>
      </c>
      <c r="I125" s="18">
        <f>(D123+D124+D125)/(($B$123+E125)/2)</f>
        <v>0.09523809523809523</v>
      </c>
      <c r="J125" s="18">
        <f>(D114+D115+D116+D117+D118+D119+D120+D121+D122+D123+D124+D125)/((B114+E125)/2)</f>
        <v>0.5</v>
      </c>
      <c r="K125" s="18">
        <f>((L114-O114)+(L115-O115)+(L116-O116)+(L117-O117)+(L118-O118)+(L119-O119)+(L120-O120)+(L121-O121)+(L122-O122)+(L123-O123)+(L124-O124)+(L125-O125))/((B114+E125)/2)</f>
        <v>0.40625</v>
      </c>
      <c r="L125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5"/>
  <sheetViews>
    <sheetView zoomScaleSheetLayoutView="85" workbookViewId="0" topLeftCell="A105">
      <selection activeCell="P125" sqref="P12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</row>
    <row r="16" spans="1:13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</row>
    <row r="17" spans="1:13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</row>
    <row r="18" spans="1:13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3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</row>
    <row r="23" spans="1:13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</row>
    <row r="24" spans="1:13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</row>
    <row r="25" spans="1:13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3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3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</row>
    <row r="30" spans="1:13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</row>
    <row r="31" spans="1:13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</row>
    <row r="32" spans="1:13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</row>
    <row r="33" spans="1:13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</row>
    <row r="34" spans="1:13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</row>
    <row r="35" spans="1:13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</row>
    <row r="36" spans="1:12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</row>
    <row r="37" spans="1:13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</row>
    <row r="38" spans="1:13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</row>
    <row r="39" spans="1:12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</row>
    <row r="40" spans="1:12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</row>
    <row r="41" spans="1:12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</row>
    <row r="42" spans="1:12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</row>
    <row r="43" spans="1:13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</row>
    <row r="44" spans="1:12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2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</row>
    <row r="47" spans="1:12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</row>
    <row r="48" spans="1:12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</row>
    <row r="49" spans="1:12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</row>
    <row r="50" spans="1:12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</row>
    <row r="51" spans="1:12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</row>
    <row r="52" spans="1:13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</row>
    <row r="53" spans="1:12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</row>
    <row r="54" spans="1:12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</row>
    <row r="55" spans="1:12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</row>
    <row r="56" spans="1:12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</row>
    <row r="57" spans="1:12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2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</row>
    <row r="61" spans="1:12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</row>
    <row r="62" spans="1:13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</row>
    <row r="63" spans="1:12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</row>
    <row r="64" spans="1:13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</row>
    <row r="65" spans="1:12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</row>
    <row r="66" spans="1:13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</row>
    <row r="67" spans="1:12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</row>
    <row r="68" spans="1:12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</row>
    <row r="69" spans="1:12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</row>
    <row r="70" spans="1:12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2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</row>
    <row r="73" spans="1:12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</row>
    <row r="74" spans="1:12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</row>
    <row r="75" spans="1:12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</row>
    <row r="76" spans="1:12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</row>
    <row r="77" spans="1:12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</row>
    <row r="78" spans="1:12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2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2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</row>
    <row r="86" spans="1:12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</row>
    <row r="87" spans="1:12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2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</row>
    <row r="91" spans="1:12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</row>
    <row r="92" spans="1:12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</row>
    <row r="93" spans="1:12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</row>
    <row r="94" spans="1:12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3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</row>
    <row r="97" spans="1:12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2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</row>
    <row r="100" spans="1:12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</row>
    <row r="101" spans="1:12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</row>
    <row r="102" spans="1:13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</row>
    <row r="103" spans="1:12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</row>
    <row r="104" spans="1:12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</row>
    <row r="105" spans="1:12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</row>
    <row r="106" spans="1:12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</row>
    <row r="107" spans="1:13" ht="12.75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</row>
    <row r="108" spans="1:12" ht="12.75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</row>
    <row r="109" spans="1:13" ht="12.75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</row>
    <row r="110" spans="1:12" ht="12.75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</row>
    <row r="111" spans="1:12" ht="12.75">
      <c r="A111" s="2">
        <v>44743</v>
      </c>
      <c r="B111">
        <v>32</v>
      </c>
      <c r="C111">
        <v>3</v>
      </c>
      <c r="D111">
        <v>1</v>
      </c>
      <c r="E111">
        <f aca="true" t="shared" si="25" ref="E111:E116">B111+C111-D111</f>
        <v>34</v>
      </c>
      <c r="F111" s="5">
        <f aca="true" t="shared" si="26" ref="F111:F116">C111-D111</f>
        <v>2</v>
      </c>
      <c r="G111" s="3">
        <f aca="true" t="shared" si="27" ref="G111:G116"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 aca="true" t="shared" si="28" ref="J111:J116">(D100+D101+D102+D103+D104+D105+D106+D107+D108+D109+D110+D111)/((B100+E111)/2)</f>
        <v>0.8695652173913043</v>
      </c>
      <c r="K111" s="3">
        <f aca="true" t="shared" si="29" ref="K111:K116">((L100-O100)+(L101-O101)+(L102-O102)+(L103-O103)+(L104-O104)+(L105-O105)+(L106-O106)+(L107-O107)+(L108-O108)+(L109-O109)+(L110-O110)+(L111-O111))/((B100+E111)/2)</f>
        <v>0.782608695652174</v>
      </c>
      <c r="L111">
        <v>1</v>
      </c>
    </row>
    <row r="112" spans="1:13" ht="12.75">
      <c r="A112" s="2">
        <v>44774</v>
      </c>
      <c r="B112">
        <v>34</v>
      </c>
      <c r="C112">
        <v>6</v>
      </c>
      <c r="D112">
        <v>2</v>
      </c>
      <c r="E112">
        <f t="shared" si="25"/>
        <v>38</v>
      </c>
      <c r="F112" s="5">
        <f t="shared" si="26"/>
        <v>4</v>
      </c>
      <c r="G112" s="3">
        <f t="shared" si="27"/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 t="shared" si="28"/>
        <v>0.8285714285714286</v>
      </c>
      <c r="K112" s="3">
        <f t="shared" si="29"/>
        <v>0.7142857142857143</v>
      </c>
      <c r="L112">
        <v>1</v>
      </c>
      <c r="M112">
        <v>1</v>
      </c>
    </row>
    <row r="113" spans="1:12" ht="12.75">
      <c r="A113" s="2">
        <v>44805</v>
      </c>
      <c r="B113">
        <v>38</v>
      </c>
      <c r="C113">
        <v>5</v>
      </c>
      <c r="D113">
        <v>0</v>
      </c>
      <c r="E113">
        <f t="shared" si="25"/>
        <v>43</v>
      </c>
      <c r="F113" s="5">
        <f t="shared" si="26"/>
        <v>5</v>
      </c>
      <c r="G113" s="3">
        <f t="shared" si="27"/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 t="shared" si="28"/>
        <v>0.6944444444444444</v>
      </c>
      <c r="K113" s="3">
        <f t="shared" si="29"/>
        <v>0.5833333333333334</v>
      </c>
      <c r="L113">
        <v>0</v>
      </c>
    </row>
    <row r="114" spans="1:13" ht="12.75">
      <c r="A114" s="2">
        <v>44835</v>
      </c>
      <c r="B114">
        <v>43</v>
      </c>
      <c r="C114">
        <v>0</v>
      </c>
      <c r="D114">
        <v>3</v>
      </c>
      <c r="E114">
        <f t="shared" si="25"/>
        <v>40</v>
      </c>
      <c r="F114" s="5">
        <f t="shared" si="26"/>
        <v>-3</v>
      </c>
      <c r="G114" s="3">
        <f t="shared" si="27"/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 t="shared" si="28"/>
        <v>0.7058823529411765</v>
      </c>
      <c r="K114" s="3">
        <f t="shared" si="29"/>
        <v>0.5882352941176471</v>
      </c>
      <c r="L114">
        <v>2</v>
      </c>
      <c r="M114">
        <v>1</v>
      </c>
    </row>
    <row r="115" spans="1:13" ht="12.75">
      <c r="A115" s="2">
        <v>44866</v>
      </c>
      <c r="B115">
        <v>40</v>
      </c>
      <c r="C115">
        <v>0</v>
      </c>
      <c r="D115">
        <v>3</v>
      </c>
      <c r="E115">
        <f t="shared" si="25"/>
        <v>37</v>
      </c>
      <c r="F115" s="5">
        <f t="shared" si="26"/>
        <v>-3</v>
      </c>
      <c r="G115" s="3">
        <f t="shared" si="27"/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 t="shared" si="28"/>
        <v>0.7540983606557377</v>
      </c>
      <c r="K115" s="3">
        <f t="shared" si="29"/>
        <v>0.5901639344262295</v>
      </c>
      <c r="L115">
        <v>2</v>
      </c>
      <c r="M115">
        <v>1</v>
      </c>
    </row>
    <row r="116" spans="1:12" ht="12.75">
      <c r="A116" s="2">
        <v>44896</v>
      </c>
      <c r="B116">
        <v>37</v>
      </c>
      <c r="C116">
        <v>3</v>
      </c>
      <c r="D116">
        <v>3</v>
      </c>
      <c r="E116">
        <f t="shared" si="25"/>
        <v>37</v>
      </c>
      <c r="F116" s="5">
        <f t="shared" si="26"/>
        <v>0</v>
      </c>
      <c r="G116" s="3">
        <f t="shared" si="27"/>
        <v>0.08108108108108109</v>
      </c>
      <c r="H116" s="3">
        <f>(D105+D106+D107+D108+D109+D110+D111+D112+D113+D114+D115+D116)/(($B$105+E116)/2)</f>
        <v>0.8064516129032258</v>
      </c>
      <c r="I116" s="3">
        <f>(D111+D112+D113+D114+D115+D116)/(($B$111+E116)/2)</f>
        <v>0.34782608695652173</v>
      </c>
      <c r="J116" s="3">
        <f t="shared" si="28"/>
        <v>0.8064516129032258</v>
      </c>
      <c r="K116" s="3">
        <f t="shared" si="29"/>
        <v>0.6451612903225806</v>
      </c>
      <c r="L116">
        <v>3</v>
      </c>
    </row>
    <row r="117" spans="1:12" ht="12.75">
      <c r="A117" s="2">
        <v>44927</v>
      </c>
      <c r="B117">
        <v>37</v>
      </c>
      <c r="C117">
        <v>5</v>
      </c>
      <c r="D117">
        <v>4</v>
      </c>
      <c r="E117">
        <f aca="true" t="shared" si="30" ref="E117:E122">B117+C117-D117</f>
        <v>38</v>
      </c>
      <c r="F117" s="5">
        <f aca="true" t="shared" si="31" ref="F117:F122">C117-D117</f>
        <v>1</v>
      </c>
      <c r="G117" s="3">
        <f aca="true" t="shared" si="32" ref="G117:G122">D117/((B117+E117)/2)</f>
        <v>0.10666666666666667</v>
      </c>
      <c r="H117" s="3">
        <f>(D117)/(($B$117+E117)/2)</f>
        <v>0.10666666666666667</v>
      </c>
      <c r="I117" s="3">
        <f>(D111+D112+D113+D114+D115+D116+D117)/(($B$111+E117)/2)</f>
        <v>0.45714285714285713</v>
      </c>
      <c r="J117" s="3">
        <f aca="true" t="shared" si="33" ref="J117:J122">(D106+D107+D108+D109+D110+D111+D112+D113+D114+D115+D116+D117)/((B106+E117)/2)</f>
        <v>0.8253968253968254</v>
      </c>
      <c r="K117" s="3">
        <f aca="true" t="shared" si="34" ref="K117:K122">((L106-O106)+(L107-O107)+(L108-O108)+(L109-O109)+(L110-O110)+(L111-O111)+(L112-O112)+(L113-O113)+(L114-O114)+(L115-O115)+(L116-O116)+(L117-O117))/((B106+E117)/2)</f>
        <v>0.6666666666666666</v>
      </c>
      <c r="L117">
        <v>4</v>
      </c>
    </row>
    <row r="118" spans="1:12" ht="12.75">
      <c r="A118" s="2">
        <v>44958</v>
      </c>
      <c r="B118">
        <v>38</v>
      </c>
      <c r="C118">
        <v>1</v>
      </c>
      <c r="D118">
        <v>4</v>
      </c>
      <c r="E118">
        <f t="shared" si="30"/>
        <v>35</v>
      </c>
      <c r="F118" s="5">
        <f t="shared" si="31"/>
        <v>-3</v>
      </c>
      <c r="G118" s="3">
        <f t="shared" si="32"/>
        <v>0.1095890410958904</v>
      </c>
      <c r="H118" s="3">
        <f>(D117+D118)/(($B$117+E118)/2)</f>
        <v>0.2222222222222222</v>
      </c>
      <c r="I118" s="3">
        <f>(D111+D112+D113+D114+D115+D116+D117+D118)/(($B$111+E118)/2)</f>
        <v>0.5970149253731343</v>
      </c>
      <c r="J118" s="3">
        <f t="shared" si="33"/>
        <v>0.9491525423728814</v>
      </c>
      <c r="K118" s="3">
        <f t="shared" si="34"/>
        <v>0.7796610169491526</v>
      </c>
      <c r="L118">
        <v>4</v>
      </c>
    </row>
    <row r="119" spans="1:13" ht="12.75">
      <c r="A119" s="2">
        <v>44986</v>
      </c>
      <c r="B119">
        <v>35</v>
      </c>
      <c r="C119">
        <v>1</v>
      </c>
      <c r="D119">
        <v>4</v>
      </c>
      <c r="E119">
        <f t="shared" si="30"/>
        <v>32</v>
      </c>
      <c r="F119" s="5">
        <f t="shared" si="31"/>
        <v>-3</v>
      </c>
      <c r="G119" s="3">
        <f t="shared" si="32"/>
        <v>0.11940298507462686</v>
      </c>
      <c r="H119" s="3">
        <f>(D117+D118+D119)/(($B$117+E119)/2)</f>
        <v>0.34782608695652173</v>
      </c>
      <c r="I119" s="3">
        <f>(D111+D112+D113+D114+D115+D116+D117+D118+D119)/(($B$111+E119)/2)</f>
        <v>0.75</v>
      </c>
      <c r="J119" s="3">
        <f t="shared" si="33"/>
        <v>1.1272727272727272</v>
      </c>
      <c r="K119" s="3">
        <f t="shared" si="34"/>
        <v>0.9454545454545454</v>
      </c>
      <c r="L119">
        <v>3</v>
      </c>
      <c r="M119">
        <v>1</v>
      </c>
    </row>
    <row r="120" spans="1:12" ht="12.75">
      <c r="A120" s="2">
        <v>45017</v>
      </c>
      <c r="B120">
        <v>32</v>
      </c>
      <c r="C120">
        <v>2</v>
      </c>
      <c r="D120">
        <v>1</v>
      </c>
      <c r="E120">
        <f t="shared" si="30"/>
        <v>33</v>
      </c>
      <c r="F120" s="5">
        <f t="shared" si="31"/>
        <v>1</v>
      </c>
      <c r="G120" s="3">
        <f t="shared" si="32"/>
        <v>0.03076923076923077</v>
      </c>
      <c r="H120" s="3">
        <f>(D117+D118+D119+D120)/(($B$117+E120)/2)</f>
        <v>0.37142857142857144</v>
      </c>
      <c r="I120" s="3">
        <f>(D111+D112+D113+D114+D115+D116+D117+D118+D119+D120)/(($B$111+E120)/2)</f>
        <v>0.7692307692307693</v>
      </c>
      <c r="J120" s="3">
        <f t="shared" si="33"/>
        <v>1.0163934426229508</v>
      </c>
      <c r="K120" s="3">
        <f t="shared" si="34"/>
        <v>0.8524590163934426</v>
      </c>
      <c r="L120">
        <v>1</v>
      </c>
    </row>
    <row r="121" spans="1:12" ht="12.75">
      <c r="A121" s="2">
        <v>45047</v>
      </c>
      <c r="B121">
        <v>33</v>
      </c>
      <c r="C121">
        <v>3</v>
      </c>
      <c r="D121">
        <v>5</v>
      </c>
      <c r="E121">
        <f t="shared" si="30"/>
        <v>31</v>
      </c>
      <c r="F121" s="5">
        <f t="shared" si="31"/>
        <v>-2</v>
      </c>
      <c r="G121" s="3">
        <f t="shared" si="32"/>
        <v>0.15625</v>
      </c>
      <c r="H121" s="3">
        <f>(D117+D118+D119+D120+D121)/(($B$117+E121)/2)</f>
        <v>0.5294117647058824</v>
      </c>
      <c r="I121" s="3">
        <f>(D111+D112+D113+D114+D115+D116+D117+D118+D119+D120+D121)/(($B$111+E121)/2)</f>
        <v>0.9523809523809523</v>
      </c>
      <c r="J121" s="3">
        <f t="shared" si="33"/>
        <v>1.1228070175438596</v>
      </c>
      <c r="K121" s="3">
        <f t="shared" si="34"/>
        <v>0.9824561403508771</v>
      </c>
      <c r="L121">
        <v>5</v>
      </c>
    </row>
    <row r="122" spans="1:12" ht="12.75">
      <c r="A122" s="2">
        <v>45078</v>
      </c>
      <c r="B122">
        <v>31</v>
      </c>
      <c r="C122">
        <v>2</v>
      </c>
      <c r="D122">
        <v>1</v>
      </c>
      <c r="E122">
        <f t="shared" si="30"/>
        <v>32</v>
      </c>
      <c r="F122" s="5">
        <f t="shared" si="31"/>
        <v>1</v>
      </c>
      <c r="G122" s="3">
        <f t="shared" si="32"/>
        <v>0.031746031746031744</v>
      </c>
      <c r="H122" s="3">
        <f>(D117+D118+D119+D120+D121+D122)/(($B$117+E122)/2)</f>
        <v>0.5507246376811594</v>
      </c>
      <c r="I122" s="3">
        <f>(D111+D112+D113+D114+D115+D116+D117+D118+D119+D120+D121+D122)/(($B$111+E122)/2)</f>
        <v>0.96875</v>
      </c>
      <c r="J122" s="3">
        <f t="shared" si="33"/>
        <v>0.96875</v>
      </c>
      <c r="K122" s="3">
        <f t="shared" si="34"/>
        <v>0.84375</v>
      </c>
      <c r="L122">
        <v>1</v>
      </c>
    </row>
    <row r="123" spans="1:13" ht="12.75">
      <c r="A123" s="2">
        <v>45108</v>
      </c>
      <c r="B123">
        <v>32</v>
      </c>
      <c r="C123">
        <v>7</v>
      </c>
      <c r="D123">
        <v>2</v>
      </c>
      <c r="E123">
        <f>B123+C123-D123</f>
        <v>37</v>
      </c>
      <c r="F123" s="5">
        <f>C123-D123</f>
        <v>5</v>
      </c>
      <c r="G123" s="3">
        <f>D123/((B123+E123)/2)</f>
        <v>0.057971014492753624</v>
      </c>
      <c r="H123" s="3">
        <f>(D117+D118+D119+D120+D121+D122+D123)/(($B$117+E123)/2)</f>
        <v>0.5675675675675675</v>
      </c>
      <c r="I123" s="3">
        <f>(D123)/(($B$123+E123)/2)</f>
        <v>0.057971014492753624</v>
      </c>
      <c r="J123" s="3">
        <f>(D112+D113+D114+D115+D116+D117+D118+D119+D120+D121+D122+D123)/((B112+E123)/2)</f>
        <v>0.9014084507042254</v>
      </c>
      <c r="K123" s="3">
        <f>((L112-O112)+(L113-O113)+(L114-O114)+(L115-O115)+(L116-O116)+(L117-O117)+(L118-O118)+(L119-O119)+(L120-O120)+(L121-O121)+(L122-O122)+(L123-O123))/((B112+E123)/2)</f>
        <v>0.7605633802816901</v>
      </c>
      <c r="L123">
        <v>1</v>
      </c>
      <c r="M123">
        <v>1</v>
      </c>
    </row>
    <row r="124" spans="1:12" ht="12.75">
      <c r="A124" s="2">
        <v>45139</v>
      </c>
      <c r="B124">
        <v>37</v>
      </c>
      <c r="C124">
        <v>1.5</v>
      </c>
      <c r="D124">
        <v>4</v>
      </c>
      <c r="E124">
        <f>B124+C124-D124</f>
        <v>34.5</v>
      </c>
      <c r="F124" s="5">
        <f>C124-D124</f>
        <v>-2.5</v>
      </c>
      <c r="G124" s="3">
        <f>D124/((B124+E124)/2)</f>
        <v>0.11188811188811189</v>
      </c>
      <c r="H124" s="3">
        <f>(D117+D118+D119+D120+D121+D122+D123+D124)/(($B$117+E124)/2)</f>
        <v>0.6993006993006993</v>
      </c>
      <c r="I124" s="3">
        <f>(D123+D124)/(($B$123+E124)/2)</f>
        <v>0.18045112781954886</v>
      </c>
      <c r="J124" s="3">
        <f>(D113+D114+D115+D116+D117+D118+D119+D120+D121+D122+D123+D124)/((B113+E124)/2)</f>
        <v>0.9379310344827586</v>
      </c>
      <c r="K124" s="3">
        <f>((L113-O113)+(L114-O114)+(L115-O115)+(L116-O116)+(L117-O117)+(L118-O118)+(L119-O119)+(L120-O120)+(L121-O121)+(L122-O122)+(L123-O123)+(L124-O124))/((B113+E124)/2)</f>
        <v>0.8275862068965517</v>
      </c>
      <c r="L124">
        <v>4</v>
      </c>
    </row>
    <row r="125" spans="1:12" ht="12.75">
      <c r="A125" s="2">
        <v>45170</v>
      </c>
      <c r="B125">
        <v>34.5</v>
      </c>
      <c r="C125">
        <v>0</v>
      </c>
      <c r="D125">
        <v>2</v>
      </c>
      <c r="E125">
        <f>B125+C125-D125</f>
        <v>32.5</v>
      </c>
      <c r="F125" s="5">
        <f>C125-D125</f>
        <v>-2</v>
      </c>
      <c r="G125" s="3">
        <f>D125/((B125+E125)/2)</f>
        <v>0.05970149253731343</v>
      </c>
      <c r="H125" s="3">
        <f>(D117+D118+D119+D120+D121+D122+D123+D124+D125)/(($B$117+E125)/2)</f>
        <v>0.7769784172661871</v>
      </c>
      <c r="I125" s="3">
        <f>(D123+D124+D125)/(($B$123+E125)/2)</f>
        <v>0.24806201550387597</v>
      </c>
      <c r="J125" s="3">
        <f>(D114+D115+D116+D117+D118+D119+D120+D121+D122+D123+D124+D125)/((B114+E125)/2)</f>
        <v>0.9536423841059603</v>
      </c>
      <c r="K125" s="3">
        <f>((L114-O114)+(L115-O115)+(L116-O116)+(L117-O117)+(L118-O118)+(L119-O119)+(L120-O120)+(L121-O121)+(L122-O122)+(L123-O123)+(L124-O124)+(L125-O125))/((B114+E125)/2)</f>
        <v>0.847682119205298</v>
      </c>
      <c r="L125">
        <v>2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5"/>
  <sheetViews>
    <sheetView zoomScalePageLayoutView="0" workbookViewId="0" topLeftCell="A107">
      <selection activeCell="P125" sqref="P12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3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</row>
    <row r="17" spans="1:13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3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3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</row>
    <row r="26" spans="1:13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3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3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2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2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1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</row>
    <row r="44" spans="1:11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1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</row>
    <row r="48" spans="1:12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1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3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</row>
    <row r="67" spans="1:12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</row>
    <row r="68" spans="1:12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</row>
    <row r="69" spans="1:12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</row>
    <row r="70" spans="1:11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2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2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</row>
    <row r="86" spans="1:12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2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2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2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</row>
    <row r="103" spans="1:12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</row>
    <row r="104" spans="1:12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1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</row>
    <row r="110" spans="1:11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</row>
    <row r="111" spans="1:12" ht="12.75">
      <c r="A111" s="2">
        <v>44743</v>
      </c>
      <c r="B111">
        <v>9</v>
      </c>
      <c r="C111">
        <v>0</v>
      </c>
      <c r="D111">
        <v>1</v>
      </c>
      <c r="E111">
        <f aca="true" t="shared" si="17" ref="E111:E116">B111+C111-D111</f>
        <v>8</v>
      </c>
      <c r="F111" s="5">
        <f aca="true" t="shared" si="18" ref="F111:F116">C111-D111</f>
        <v>-1</v>
      </c>
      <c r="G111" s="3">
        <f aca="true" t="shared" si="19" ref="G111:G116"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 aca="true" t="shared" si="20" ref="J111:J116">(D100+D101+D102+D103+D104+D105+D106+D107+D108+D109+D110+D111)/((B100+E111)/2)</f>
        <v>0.75</v>
      </c>
      <c r="K111" s="3">
        <f aca="true" t="shared" si="21" ref="K111:K116">((L100-O100)+(L101-O101)+(L102-O102)+(L103-O103)+(L104-O104)+(L105-O105)+(L106-O106)+(L107-O107)+(L108-O108)+(L109-O109)+(L110-O110)+(L111-O111))/((B100+E111)/2)</f>
        <v>0.75</v>
      </c>
      <c r="L111">
        <v>1</v>
      </c>
    </row>
    <row r="112" spans="1:11" ht="12.75">
      <c r="A112" s="2">
        <v>44774</v>
      </c>
      <c r="B112">
        <v>8</v>
      </c>
      <c r="C112">
        <v>0</v>
      </c>
      <c r="D112">
        <v>0</v>
      </c>
      <c r="E112">
        <f t="shared" si="17"/>
        <v>8</v>
      </c>
      <c r="F112" s="5">
        <f t="shared" si="18"/>
        <v>0</v>
      </c>
      <c r="G112" s="3">
        <f t="shared" si="19"/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 t="shared" si="20"/>
        <v>0.75</v>
      </c>
      <c r="K112" s="3">
        <f t="shared" si="21"/>
        <v>0.75</v>
      </c>
    </row>
    <row r="113" spans="1:11" ht="12.75">
      <c r="A113" s="2">
        <v>44805</v>
      </c>
      <c r="B113">
        <v>8</v>
      </c>
      <c r="C113">
        <v>0</v>
      </c>
      <c r="D113">
        <v>0</v>
      </c>
      <c r="E113">
        <f t="shared" si="17"/>
        <v>8</v>
      </c>
      <c r="F113" s="5">
        <f t="shared" si="18"/>
        <v>0</v>
      </c>
      <c r="G113" s="3">
        <f t="shared" si="19"/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 t="shared" si="20"/>
        <v>0.6666666666666666</v>
      </c>
      <c r="K113" s="3">
        <f t="shared" si="21"/>
        <v>0.6666666666666666</v>
      </c>
    </row>
    <row r="114" spans="1:11" ht="12.75">
      <c r="A114" s="2">
        <v>44835</v>
      </c>
      <c r="B114">
        <v>8</v>
      </c>
      <c r="C114">
        <v>0</v>
      </c>
      <c r="D114">
        <v>0</v>
      </c>
      <c r="E114">
        <f t="shared" si="17"/>
        <v>8</v>
      </c>
      <c r="F114" s="5">
        <f t="shared" si="18"/>
        <v>0</v>
      </c>
      <c r="G114" s="3">
        <f t="shared" si="19"/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 t="shared" si="20"/>
        <v>0.5333333333333333</v>
      </c>
      <c r="K114" s="3">
        <f t="shared" si="21"/>
        <v>0.5333333333333333</v>
      </c>
    </row>
    <row r="115" spans="1:13" ht="12.75">
      <c r="A115" s="2">
        <v>44866</v>
      </c>
      <c r="B115">
        <v>8</v>
      </c>
      <c r="C115">
        <v>1</v>
      </c>
      <c r="D115">
        <v>1</v>
      </c>
      <c r="E115">
        <f t="shared" si="17"/>
        <v>8</v>
      </c>
      <c r="F115" s="5">
        <f t="shared" si="18"/>
        <v>0</v>
      </c>
      <c r="G115" s="3">
        <f t="shared" si="19"/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 t="shared" si="20"/>
        <v>0.5</v>
      </c>
      <c r="K115" s="3">
        <f t="shared" si="21"/>
        <v>0.375</v>
      </c>
      <c r="M115">
        <v>1</v>
      </c>
    </row>
    <row r="116" spans="1:11" ht="12.75">
      <c r="A116" s="2">
        <v>44896</v>
      </c>
      <c r="B116">
        <v>8</v>
      </c>
      <c r="C116">
        <v>0</v>
      </c>
      <c r="D116">
        <v>0</v>
      </c>
      <c r="E116">
        <f t="shared" si="17"/>
        <v>8</v>
      </c>
      <c r="F116" s="5">
        <f t="shared" si="18"/>
        <v>0</v>
      </c>
      <c r="G116" s="3">
        <f t="shared" si="19"/>
        <v>0</v>
      </c>
      <c r="H116" s="3">
        <f>(D105+D106+D107+D108+D109+D110+D111+D112+D113+D114+D115+D116)/(($B$105+E116)/2)</f>
        <v>0.375</v>
      </c>
      <c r="I116" s="3">
        <f>(D111+D112+D113+D114+D115+D116)/(($B$111+E116)/2)</f>
        <v>0.23529411764705882</v>
      </c>
      <c r="J116" s="3">
        <f t="shared" si="20"/>
        <v>0.375</v>
      </c>
      <c r="K116" s="3">
        <f t="shared" si="21"/>
        <v>0.25</v>
      </c>
    </row>
    <row r="117" spans="1:11" ht="12.75">
      <c r="A117" s="2">
        <v>44927</v>
      </c>
      <c r="B117">
        <v>8</v>
      </c>
      <c r="C117">
        <v>1</v>
      </c>
      <c r="D117">
        <v>0</v>
      </c>
      <c r="E117">
        <f aca="true" t="shared" si="22" ref="E117:E122">B117+C117-D117</f>
        <v>9</v>
      </c>
      <c r="F117" s="5">
        <f aca="true" t="shared" si="23" ref="F117:F122">C117-D117</f>
        <v>1</v>
      </c>
      <c r="G117" s="3">
        <f aca="true" t="shared" si="24" ref="G117:G122">D117/((B117+E117)/2)</f>
        <v>0</v>
      </c>
      <c r="H117" s="3">
        <f>(D117)/(($B$117+E117)/2)</f>
        <v>0</v>
      </c>
      <c r="I117" s="3">
        <f>(D111+D112+D113+D114+D115+D116+D117)/(($B$111+E117)/2)</f>
        <v>0.2222222222222222</v>
      </c>
      <c r="J117" s="3">
        <f aca="true" t="shared" si="25" ref="J117:J122">(D106+D107+D108+D109+D110+D111+D112+D113+D114+D115+D116+D117)/((B106+E117)/2)</f>
        <v>0.35294117647058826</v>
      </c>
      <c r="K117" s="3">
        <f aca="true" t="shared" si="26" ref="K117:K122">((L106-O106)+(L107-O107)+(L108-O108)+(L109-O109)+(L110-O110)+(L111-O111)+(L112-O112)+(L113-O113)+(L114-O114)+(L115-O115)+(L116-O116)+(L117-O117))/((B106+E117)/2)</f>
        <v>0.23529411764705882</v>
      </c>
    </row>
    <row r="118" spans="1:12" ht="12.75">
      <c r="A118" s="2">
        <v>44958</v>
      </c>
      <c r="B118">
        <v>9</v>
      </c>
      <c r="C118">
        <v>0</v>
      </c>
      <c r="D118">
        <v>1</v>
      </c>
      <c r="E118">
        <f t="shared" si="22"/>
        <v>8</v>
      </c>
      <c r="F118" s="5">
        <f t="shared" si="23"/>
        <v>-1</v>
      </c>
      <c r="G118" s="3">
        <f t="shared" si="24"/>
        <v>0.11764705882352941</v>
      </c>
      <c r="H118" s="3">
        <f>(D117+D118)/(($B$117+E118)/2)</f>
        <v>0.125</v>
      </c>
      <c r="I118" s="3">
        <f>(D111+D112+D113+D114+D115+D116+D117+D118)/(($B$111+E118)/2)</f>
        <v>0.35294117647058826</v>
      </c>
      <c r="J118" s="3">
        <f t="shared" si="25"/>
        <v>0.4</v>
      </c>
      <c r="K118" s="3">
        <f t="shared" si="26"/>
        <v>0.26666666666666666</v>
      </c>
      <c r="L118">
        <v>1</v>
      </c>
    </row>
    <row r="119" spans="1:13" ht="12.75">
      <c r="A119" s="2">
        <v>44986</v>
      </c>
      <c r="B119">
        <v>8</v>
      </c>
      <c r="C119">
        <v>1</v>
      </c>
      <c r="D119">
        <v>1</v>
      </c>
      <c r="E119">
        <f t="shared" si="22"/>
        <v>8</v>
      </c>
      <c r="F119" s="5">
        <f t="shared" si="23"/>
        <v>0</v>
      </c>
      <c r="G119" s="3">
        <f t="shared" si="24"/>
        <v>0.125</v>
      </c>
      <c r="H119" s="3">
        <f>(D117+D118+D119)/(($B$117+E119)/2)</f>
        <v>0.25</v>
      </c>
      <c r="I119" s="3">
        <f>(D111+D112+D113+D114+D115+D116+D117+D118+D119)/(($B$111+E119)/2)</f>
        <v>0.47058823529411764</v>
      </c>
      <c r="J119" s="3">
        <f t="shared" si="25"/>
        <v>0.5333333333333333</v>
      </c>
      <c r="K119" s="3">
        <f t="shared" si="26"/>
        <v>0.26666666666666666</v>
      </c>
      <c r="M119">
        <v>1</v>
      </c>
    </row>
    <row r="120" spans="1:11" ht="12.75">
      <c r="A120" s="2">
        <v>45017</v>
      </c>
      <c r="B120">
        <v>8</v>
      </c>
      <c r="C120">
        <v>0</v>
      </c>
      <c r="D120">
        <v>0</v>
      </c>
      <c r="E120">
        <f t="shared" si="22"/>
        <v>8</v>
      </c>
      <c r="F120" s="5">
        <f t="shared" si="23"/>
        <v>0</v>
      </c>
      <c r="G120" s="3">
        <f t="shared" si="24"/>
        <v>0</v>
      </c>
      <c r="H120" s="3">
        <f>(D117+D118+D119+D120)/(($B$117+E120)/2)</f>
        <v>0.25</v>
      </c>
      <c r="I120" s="3">
        <f>(D111+D112+D113+D114+D115+D116+D117+D118+D119+D120)/(($B$111+E120)/2)</f>
        <v>0.47058823529411764</v>
      </c>
      <c r="J120" s="3">
        <f t="shared" si="25"/>
        <v>0.5333333333333333</v>
      </c>
      <c r="K120" s="3">
        <f t="shared" si="26"/>
        <v>0.26666666666666666</v>
      </c>
    </row>
    <row r="121" spans="1:12" ht="12.75">
      <c r="A121" s="2">
        <v>45047</v>
      </c>
      <c r="B121">
        <v>8</v>
      </c>
      <c r="C121">
        <v>1</v>
      </c>
      <c r="D121">
        <v>2</v>
      </c>
      <c r="E121">
        <f t="shared" si="22"/>
        <v>7</v>
      </c>
      <c r="F121" s="5">
        <f t="shared" si="23"/>
        <v>-1</v>
      </c>
      <c r="G121" s="3">
        <f t="shared" si="24"/>
        <v>0.26666666666666666</v>
      </c>
      <c r="H121" s="3">
        <f>(D117+D118+D119+D120+D121)/(($B$117+E121)/2)</f>
        <v>0.5333333333333333</v>
      </c>
      <c r="I121" s="3">
        <f>(D111+D112+D113+D114+D115+D116+D117+D118+D119+D120+D121)/(($B$111+E121)/2)</f>
        <v>0.75</v>
      </c>
      <c r="J121" s="3">
        <f t="shared" si="25"/>
        <v>0.8</v>
      </c>
      <c r="K121" s="3">
        <f t="shared" si="26"/>
        <v>0.5333333333333333</v>
      </c>
      <c r="L121">
        <v>2</v>
      </c>
    </row>
    <row r="122" spans="1:11" ht="12.75">
      <c r="A122" s="2">
        <v>45078</v>
      </c>
      <c r="B122">
        <v>7</v>
      </c>
      <c r="C122">
        <v>0</v>
      </c>
      <c r="D122">
        <v>0</v>
      </c>
      <c r="E122">
        <f t="shared" si="22"/>
        <v>7</v>
      </c>
      <c r="F122" s="5">
        <f t="shared" si="23"/>
        <v>0</v>
      </c>
      <c r="G122" s="3">
        <f t="shared" si="24"/>
        <v>0</v>
      </c>
      <c r="H122" s="3">
        <f>(D117+D118+D119+D120+D121+D122)/(($B$117+E122)/2)</f>
        <v>0.5333333333333333</v>
      </c>
      <c r="I122" s="3">
        <f>(D111+D112+D113+D114+D115+D116+D117+D118+D119+D120+D121+D122)/(($B$111+E122)/2)</f>
        <v>0.75</v>
      </c>
      <c r="J122" s="3">
        <f t="shared" si="25"/>
        <v>0.75</v>
      </c>
      <c r="K122" s="3">
        <f t="shared" si="26"/>
        <v>0.5</v>
      </c>
    </row>
    <row r="123" spans="1:11" ht="12.75">
      <c r="A123" s="2">
        <v>45108</v>
      </c>
      <c r="B123">
        <v>7</v>
      </c>
      <c r="C123">
        <v>0</v>
      </c>
      <c r="D123">
        <v>0</v>
      </c>
      <c r="E123">
        <f>B123+C123-D123</f>
        <v>7</v>
      </c>
      <c r="F123" s="5">
        <f>C123-D123</f>
        <v>0</v>
      </c>
      <c r="G123" s="3">
        <f>D123/((B123+E123)/2)</f>
        <v>0</v>
      </c>
      <c r="H123" s="3">
        <f>(D117+D118+D119+D120+D121+D122+D123)/(($B$117+E123)/2)</f>
        <v>0.5333333333333333</v>
      </c>
      <c r="I123" s="3">
        <f>(D123)/(($B$123+E123)/2)</f>
        <v>0</v>
      </c>
      <c r="J123" s="3">
        <f>(D112+D113+D114+D115+D116+D117+D118+D119+D120+D121+D122+D123)/((B112+E123)/2)</f>
        <v>0.6666666666666666</v>
      </c>
      <c r="K123" s="3">
        <f>((L112-O112)+(L113-O113)+(L114-O114)+(L115-O115)+(L116-O116)+(L117-O117)+(L118-O118)+(L119-O119)+(L120-O120)+(L121-O121)+(L122-O122)+(L123-O123))/((B112+E123)/2)</f>
        <v>0.4</v>
      </c>
    </row>
    <row r="124" spans="1:11" ht="12.75">
      <c r="A124" s="2">
        <v>45139</v>
      </c>
      <c r="B124">
        <v>7</v>
      </c>
      <c r="C124">
        <v>2</v>
      </c>
      <c r="D124">
        <v>0</v>
      </c>
      <c r="E124">
        <f>B124+C124-D124</f>
        <v>9</v>
      </c>
      <c r="F124" s="5">
        <f>C124-D124</f>
        <v>2</v>
      </c>
      <c r="G124" s="3">
        <f>D124/((B124+E124)/2)</f>
        <v>0</v>
      </c>
      <c r="H124" s="3">
        <f>(D117+D118+D119+D120+D121+D122+D123+D124)/(($B$117+E124)/2)</f>
        <v>0.47058823529411764</v>
      </c>
      <c r="I124" s="3">
        <f>(D123+D124)/(($B$123+E124)/2)</f>
        <v>0</v>
      </c>
      <c r="J124" s="3">
        <f>(D113+D114+D115+D116+D117+D118+D119+D120+D121+D122+D123+D124)/((B113+E124)/2)</f>
        <v>0.5882352941176471</v>
      </c>
      <c r="K124" s="3">
        <f>((L113-O113)+(L114-O114)+(L115-O115)+(L116-O116)+(L117-O117)+(L118-O118)+(L119-O119)+(L120-O120)+(L121-O121)+(L122-O122)+(L123-O123)+(L124-O124))/((B113+E124)/2)</f>
        <v>0.35294117647058826</v>
      </c>
    </row>
    <row r="125" spans="1:11" ht="12.75">
      <c r="A125" s="2">
        <v>45170</v>
      </c>
      <c r="B125">
        <v>9</v>
      </c>
      <c r="C125">
        <v>1</v>
      </c>
      <c r="D125">
        <v>0</v>
      </c>
      <c r="E125">
        <f>B125+C125-D125</f>
        <v>10</v>
      </c>
      <c r="F125" s="5">
        <f>C125-D125</f>
        <v>1</v>
      </c>
      <c r="G125" s="3">
        <f>D125/((B125+E125)/2)</f>
        <v>0</v>
      </c>
      <c r="H125" s="3">
        <f>(D117+D118+D119+D120+D121+D122+D123+D124+D125)/(($B$117+E125)/2)</f>
        <v>0.4444444444444444</v>
      </c>
      <c r="I125" s="3">
        <f>(D123+D124+D125)/(($B$123+E125)/2)</f>
        <v>0</v>
      </c>
      <c r="J125" s="3">
        <f>(D114+D115+D116+D117+D118+D119+D120+D121+D122+D123+D124+D125)/((B114+E125)/2)</f>
        <v>0.5555555555555556</v>
      </c>
      <c r="K125" s="3">
        <f>((L114-O114)+(L115-O115)+(L116-O116)+(L117-O117)+(L118-O118)+(L119-O119)+(L120-O120)+(L121-O121)+(L122-O122)+(L123-O123)+(L124-O124)+(L125-O125))/((B114+E125)/2)</f>
        <v>0.3333333333333333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94">
      <selection activeCell="P111" sqref="P11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3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3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3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</row>
    <row r="22" spans="1:13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</row>
    <row r="23" spans="1:13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</row>
    <row r="24" spans="1:13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3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</row>
    <row r="27" spans="1:13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</row>
    <row r="28" spans="1:13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</row>
    <row r="29" spans="1:13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</row>
    <row r="30" spans="1:13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</row>
    <row r="31" spans="1:13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3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3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</row>
    <row r="36" spans="1:12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</row>
    <row r="37" spans="1:12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</row>
    <row r="38" spans="1:12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</row>
    <row r="39" spans="1:13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</row>
    <row r="40" spans="1:12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</row>
    <row r="41" spans="1:12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</row>
    <row r="42" spans="1:12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</row>
    <row r="43" spans="1:12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</row>
    <row r="44" spans="1:12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</row>
    <row r="45" spans="1:13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2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</row>
    <row r="48" spans="1:12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2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3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</row>
    <row r="55" spans="1:12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</row>
    <row r="56" spans="1:12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</row>
    <row r="57" spans="1:12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</row>
    <row r="58" spans="1:12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2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</row>
    <row r="61" spans="1:12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</row>
    <row r="62" spans="1:13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</row>
    <row r="63" spans="1:12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2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</row>
    <row r="66" spans="1:12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2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</row>
    <row r="69" spans="1:12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</row>
    <row r="70" spans="1:12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</row>
    <row r="71" spans="1:12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3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</row>
    <row r="76" spans="1:12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</row>
    <row r="77" spans="1:12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</row>
    <row r="78" spans="1:12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</row>
    <row r="79" spans="1:13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</row>
    <row r="80" spans="1:13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</row>
    <row r="81" spans="1:12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</row>
    <row r="82" spans="1:12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</row>
    <row r="83" spans="1:12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</row>
    <row r="84" spans="1:12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3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</row>
    <row r="87" spans="1:12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</row>
    <row r="88" spans="1:12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</row>
    <row r="89" spans="1:12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</row>
    <row r="90" spans="1:12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</row>
    <row r="91" spans="1:12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</row>
    <row r="92" spans="1:12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</row>
    <row r="93" spans="1:12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</row>
    <row r="94" spans="1:13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</row>
    <row r="95" spans="1:12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</row>
    <row r="96" spans="1:12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</row>
    <row r="97" spans="1:12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</row>
    <row r="98" spans="1:12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</row>
    <row r="99" spans="1:12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</row>
    <row r="100" spans="1:12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</row>
    <row r="101" spans="1:12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</row>
    <row r="102" spans="1:12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</row>
    <row r="103" spans="1:12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</row>
    <row r="104" spans="1:12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2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</row>
    <row r="109" spans="1:12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</row>
    <row r="110" spans="1:12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</row>
    <row r="111" s="14" customFormat="1" ht="12.75"/>
    <row r="112" ht="12.75">
      <c r="A112" s="6" t="s">
        <v>14</v>
      </c>
    </row>
    <row r="124" spans="1:9" ht="12.75">
      <c r="A124" s="26">
        <v>45139</v>
      </c>
      <c r="H124" t="e">
        <f>(D117+D118+D119+D120+D121+D122+D123+D124)/(($B$117+E124)/2)</f>
        <v>#DIV/0!</v>
      </c>
      <c r="I124" t="e">
        <f>(D123+D124)/(($B$123+E124)/2)</f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94">
      <selection activeCell="P110" sqref="P11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3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2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1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</row>
    <row r="39" spans="1:12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1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2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1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</row>
    <row r="56" spans="1:12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1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1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</row>
    <row r="61" spans="1:11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2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2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1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2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</row>
    <row r="84" spans="1:11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2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2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2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.75"/>
    <row r="112" ht="12.75">
      <c r="A112" s="6" t="s">
        <v>14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2" ht="12.75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</row>
    <row r="4" spans="1:12" ht="12.75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</row>
    <row r="5" spans="1:12" ht="12.75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.75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2" ht="12.75">
      <c r="A7" s="2">
        <v>44866</v>
      </c>
      <c r="B7">
        <v>44.5</v>
      </c>
      <c r="C7">
        <v>2</v>
      </c>
      <c r="D7">
        <v>2</v>
      </c>
      <c r="E7">
        <f t="shared" si="0"/>
        <v>44.5</v>
      </c>
      <c r="F7" s="5">
        <f t="shared" si="1"/>
        <v>0</v>
      </c>
      <c r="G7" s="3">
        <f t="shared" si="2"/>
        <v>0.0449438202247191</v>
      </c>
      <c r="H7" s="3">
        <f>(D3+D4+D5+D6+D7)/(($B$3+E7)/2)</f>
        <v>0.14457831325301204</v>
      </c>
      <c r="I7" s="3">
        <f>(D3+D4+D5+D6+D7)/(($B$3+E7)/2)</f>
        <v>0.14457831325301204</v>
      </c>
      <c r="J7" s="3"/>
      <c r="K7" s="3"/>
      <c r="L7">
        <v>2</v>
      </c>
    </row>
    <row r="8" spans="1:12" ht="12.75">
      <c r="A8" s="2">
        <v>44896</v>
      </c>
      <c r="B8">
        <v>44.5</v>
      </c>
      <c r="C8">
        <v>0</v>
      </c>
      <c r="D8">
        <v>2</v>
      </c>
      <c r="E8">
        <f t="shared" si="0"/>
        <v>42.5</v>
      </c>
      <c r="F8" s="5">
        <f t="shared" si="1"/>
        <v>-2</v>
      </c>
      <c r="G8" s="3">
        <f t="shared" si="2"/>
        <v>0.04597701149425287</v>
      </c>
      <c r="H8" s="3">
        <f>(D3+D4+D5+D6+D7+D8)/(($B$3+E8)/2)</f>
        <v>0.19753086419753085</v>
      </c>
      <c r="I8" s="3">
        <f>(D3+D4+D5+D6+D7+D8)/(($B$3+E8)/2)</f>
        <v>0.19753086419753085</v>
      </c>
      <c r="J8" s="3"/>
      <c r="K8" s="3"/>
      <c r="L8">
        <v>2</v>
      </c>
    </row>
    <row r="9" spans="1:12" ht="12.75">
      <c r="A9" s="2">
        <v>44927</v>
      </c>
      <c r="B9">
        <v>42.5</v>
      </c>
      <c r="C9">
        <v>1</v>
      </c>
      <c r="D9">
        <v>2</v>
      </c>
      <c r="E9">
        <f t="shared" si="0"/>
        <v>41.5</v>
      </c>
      <c r="F9" s="5">
        <f t="shared" si="1"/>
        <v>-1</v>
      </c>
      <c r="G9" s="3">
        <f t="shared" si="2"/>
        <v>0.047619047619047616</v>
      </c>
      <c r="H9" s="3">
        <f>D9/(($B$9+E9)/2)</f>
        <v>0.047619047619047616</v>
      </c>
      <c r="I9" s="3">
        <f>(D3+D4+D5+D6+D7+D8+D9)/(($B$3+E9)/2)</f>
        <v>0.25</v>
      </c>
      <c r="J9" s="3"/>
      <c r="K9" s="3"/>
      <c r="L9">
        <v>2</v>
      </c>
    </row>
    <row r="10" spans="1:12" ht="12.75">
      <c r="A10" s="2">
        <v>44958</v>
      </c>
      <c r="B10">
        <v>41.5</v>
      </c>
      <c r="C10">
        <v>0</v>
      </c>
      <c r="D10">
        <v>3</v>
      </c>
      <c r="E10">
        <f t="shared" si="0"/>
        <v>38.5</v>
      </c>
      <c r="F10" s="5">
        <f t="shared" si="1"/>
        <v>-3</v>
      </c>
      <c r="G10" s="3">
        <f t="shared" si="2"/>
        <v>0.075</v>
      </c>
      <c r="H10" s="3">
        <f>(D9+D10)/(($B$9+E10)/2)</f>
        <v>0.12345679012345678</v>
      </c>
      <c r="I10" s="3">
        <f>(D3+D4+D5+D6+D7+D8+D9+D10)/(($B$3+E10)/2)</f>
        <v>0.33766233766233766</v>
      </c>
      <c r="J10" s="3"/>
      <c r="K10" s="3"/>
      <c r="L10">
        <v>3</v>
      </c>
    </row>
    <row r="11" spans="1:12" ht="12.75">
      <c r="A11" s="2">
        <v>44986</v>
      </c>
      <c r="B11">
        <v>38.5</v>
      </c>
      <c r="C11">
        <v>2</v>
      </c>
      <c r="D11">
        <v>2</v>
      </c>
      <c r="E11">
        <f t="shared" si="0"/>
        <v>38.5</v>
      </c>
      <c r="F11" s="5">
        <f t="shared" si="1"/>
        <v>0</v>
      </c>
      <c r="G11" s="3">
        <f t="shared" si="2"/>
        <v>0.05194805194805195</v>
      </c>
      <c r="H11" s="3">
        <f>(D9+D10+D11)/(($B$9+E11)/2)</f>
        <v>0.1728395061728395</v>
      </c>
      <c r="I11" s="3">
        <f>(D3+D4+D5+D6+D7+D8+D9+D10+D11)/(($B$3+E11)/2)</f>
        <v>0.38961038961038963</v>
      </c>
      <c r="J11" s="3"/>
      <c r="K11" s="3"/>
      <c r="L11">
        <v>2</v>
      </c>
    </row>
    <row r="12" spans="1:12" ht="12.75">
      <c r="A12" s="2">
        <v>45017</v>
      </c>
      <c r="B12">
        <v>38.5</v>
      </c>
      <c r="C12">
        <v>2</v>
      </c>
      <c r="D12">
        <v>1</v>
      </c>
      <c r="E12">
        <f t="shared" si="0"/>
        <v>39.5</v>
      </c>
      <c r="F12" s="5">
        <f t="shared" si="1"/>
        <v>1</v>
      </c>
      <c r="G12" s="3">
        <f t="shared" si="2"/>
        <v>0.02564102564102564</v>
      </c>
      <c r="H12" s="3">
        <f>(D9+D10+D11+D12)/(($B$9+E12)/2)</f>
        <v>0.1951219512195122</v>
      </c>
      <c r="I12" s="3">
        <f>(D3+D4+D5+D6+D7+D8+D9+D10+D11+D12)/(($B$3+E12)/2)</f>
        <v>0.41025641025641024</v>
      </c>
      <c r="J12" s="3"/>
      <c r="K12" s="3"/>
      <c r="L12">
        <v>1</v>
      </c>
    </row>
    <row r="13" spans="1:12" ht="12.75">
      <c r="A13" s="2">
        <v>45047</v>
      </c>
      <c r="B13">
        <v>39.5</v>
      </c>
      <c r="C13">
        <v>5</v>
      </c>
      <c r="D13">
        <v>3</v>
      </c>
      <c r="E13">
        <f t="shared" si="0"/>
        <v>41.5</v>
      </c>
      <c r="F13" s="5">
        <f t="shared" si="1"/>
        <v>2</v>
      </c>
      <c r="G13" s="3">
        <f t="shared" si="2"/>
        <v>0.07407407407407407</v>
      </c>
      <c r="H13" s="3">
        <f>(D9+D10+D11+D12+D13)/(($B$9+E13)/2)</f>
        <v>0.2619047619047619</v>
      </c>
      <c r="I13" s="3">
        <f>(D3+D4+D5+D6+D7+D8+D9+D10+D11+D12+D13)/(($B$3+E13)/2)</f>
        <v>0.475</v>
      </c>
      <c r="J13" s="3"/>
      <c r="K13" s="3"/>
      <c r="L13">
        <v>3</v>
      </c>
    </row>
    <row r="14" spans="1:12" ht="12.75">
      <c r="A14" s="2">
        <v>45078</v>
      </c>
      <c r="B14">
        <v>41.5</v>
      </c>
      <c r="C14">
        <v>1</v>
      </c>
      <c r="D14">
        <v>1</v>
      </c>
      <c r="E14">
        <f t="shared" si="0"/>
        <v>41.5</v>
      </c>
      <c r="F14" s="5">
        <f t="shared" si="1"/>
        <v>0</v>
      </c>
      <c r="G14" s="3">
        <f t="shared" si="2"/>
        <v>0.024096385542168676</v>
      </c>
      <c r="H14" s="3">
        <f>(D9+D10+D11+D12+D13+D14)/(($B$9+E14)/2)</f>
        <v>0.2857142857142857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0.5</v>
      </c>
      <c r="L14">
        <v>1</v>
      </c>
    </row>
    <row r="15" spans="1:15" ht="12.75">
      <c r="A15" s="2">
        <v>45108</v>
      </c>
      <c r="B15">
        <v>41.5</v>
      </c>
      <c r="C15">
        <v>2</v>
      </c>
      <c r="D15">
        <v>1</v>
      </c>
      <c r="E15">
        <f t="shared" si="0"/>
        <v>42.5</v>
      </c>
      <c r="F15" s="5">
        <f t="shared" si="1"/>
        <v>1</v>
      </c>
      <c r="G15" s="3">
        <f t="shared" si="2"/>
        <v>0.023809523809523808</v>
      </c>
      <c r="H15" s="3">
        <f>(D9+D10+D11+D12+D13+D14+D15)/(($B$9+E15)/2)</f>
        <v>0.3058823529411765</v>
      </c>
      <c r="I15" s="3">
        <f>D15/(($B$15+E15)/2)</f>
        <v>0.023809523809523808</v>
      </c>
      <c r="J15" s="3">
        <f t="shared" si="3"/>
        <v>0.43902439024390244</v>
      </c>
      <c r="K15" s="3">
        <f t="shared" si="4"/>
        <v>0.43902439024390244</v>
      </c>
      <c r="L15">
        <v>1</v>
      </c>
      <c r="M15" s="6"/>
      <c r="O15" s="6"/>
    </row>
    <row r="16" spans="1:13" ht="12.75">
      <c r="A16" s="2">
        <v>45139</v>
      </c>
      <c r="B16">
        <v>42.5</v>
      </c>
      <c r="C16">
        <v>1</v>
      </c>
      <c r="D16">
        <v>0</v>
      </c>
      <c r="E16">
        <f t="shared" si="0"/>
        <v>43.5</v>
      </c>
      <c r="F16" s="5">
        <f t="shared" si="1"/>
        <v>1</v>
      </c>
      <c r="G16" s="3">
        <f t="shared" si="2"/>
        <v>0</v>
      </c>
      <c r="H16" s="3">
        <f>(D9+D10+D11+D12+D13+D14+D15+D16)/(($B$9+E16)/2)</f>
        <v>0.3023255813953488</v>
      </c>
      <c r="I16" s="3">
        <f>(D15+D16)/(($B$15+E16)/2)</f>
        <v>0.023529411764705882</v>
      </c>
      <c r="J16" s="3">
        <f t="shared" si="3"/>
        <v>0.4146341463414634</v>
      </c>
      <c r="K16" s="3">
        <f t="shared" si="4"/>
        <v>0.4146341463414634</v>
      </c>
      <c r="L16">
        <v>0</v>
      </c>
      <c r="M16" s="6"/>
    </row>
    <row r="17" spans="1:13" ht="12.75">
      <c r="A17" s="2">
        <v>45170</v>
      </c>
      <c r="B17">
        <v>43.5</v>
      </c>
      <c r="C17">
        <v>5</v>
      </c>
      <c r="D17">
        <v>3.5</v>
      </c>
      <c r="E17">
        <f t="shared" si="0"/>
        <v>45</v>
      </c>
      <c r="F17" s="5">
        <f t="shared" si="1"/>
        <v>1.5</v>
      </c>
      <c r="G17" s="3">
        <f t="shared" si="2"/>
        <v>0.07909604519774012</v>
      </c>
      <c r="H17" s="3">
        <f>(D9+D10+D11+D12+D13+D14+D15+D16+D17)/(($B$9+E17)/2)</f>
        <v>0.37714285714285717</v>
      </c>
      <c r="I17" s="3">
        <f>(D15+D16+D17)/(($B$15+E17)/2)</f>
        <v>0.10404624277456648</v>
      </c>
      <c r="J17" s="3">
        <f t="shared" si="3"/>
        <v>0.47398843930635837</v>
      </c>
      <c r="K17" s="3">
        <f t="shared" si="4"/>
        <v>0.47398843930635837</v>
      </c>
      <c r="L17">
        <v>3.5</v>
      </c>
      <c r="M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>
        <f>(D9+D10+D11+D12+D13+D14+D15+D16+D17+D18)/(($B$9+E18)/2)</f>
        <v>0.7764705882352941</v>
      </c>
      <c r="I18" s="3">
        <f>(D15+D16+D17+D18)/(($B$15+E18)/2)</f>
        <v>0.21686746987951808</v>
      </c>
      <c r="J18" s="3">
        <f t="shared" si="3"/>
        <v>0.9213483146067416</v>
      </c>
      <c r="K18" s="3">
        <f t="shared" si="4"/>
        <v>0.9213483146067416</v>
      </c>
      <c r="M18" s="6"/>
    </row>
    <row r="19" spans="1:13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>
        <f>(D9+D10+D11+D12+D13+D14+D15+D16+D17+D18+D19)/(($B$9+E19)/2)</f>
        <v>0.7764705882352941</v>
      </c>
      <c r="I19" s="3">
        <f>(D15+D16+D17+D18+D19)/(($B$15+E19)/2)</f>
        <v>0.21686746987951808</v>
      </c>
      <c r="J19" s="3">
        <f t="shared" si="3"/>
        <v>0.8314606741573034</v>
      </c>
      <c r="K19" s="3">
        <f t="shared" si="4"/>
        <v>0.8314606741573034</v>
      </c>
      <c r="M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0.7764705882352941</v>
      </c>
      <c r="I20" s="3">
        <f>(D15+D16+D17+D18+D19+D20)/(($B$15+E20)/2)</f>
        <v>0.21686746987951808</v>
      </c>
      <c r="J20" s="3">
        <f t="shared" si="3"/>
        <v>0.7764705882352941</v>
      </c>
      <c r="K20" s="3">
        <f t="shared" si="4"/>
        <v>0.7764705882352941</v>
      </c>
      <c r="M20" s="6"/>
    </row>
    <row r="21" spans="1:13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>
        <f>(D15+D16+D17+D18+D19+D20+D21)/(($B$15+E21)/2)</f>
        <v>0.21686746987951808</v>
      </c>
      <c r="J21" s="3">
        <f t="shared" si="3"/>
        <v>0.6987951807228916</v>
      </c>
      <c r="K21" s="3">
        <f t="shared" si="4"/>
        <v>0.6987951807228916</v>
      </c>
      <c r="M21" s="6"/>
    </row>
    <row r="22" spans="1:13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>
        <f>(D15+D16+D17+D18+D19+D20+D21+D22)/(($B$15+E22)/2)</f>
        <v>0.21686746987951808</v>
      </c>
      <c r="J22" s="3">
        <f t="shared" si="3"/>
        <v>0.5974025974025974</v>
      </c>
      <c r="K22" s="3">
        <f t="shared" si="4"/>
        <v>0.5974025974025974</v>
      </c>
      <c r="M22" s="6"/>
    </row>
    <row r="23" spans="1:13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>
        <f>(D15+D16+D17+D18+D19+D20+D21+D22+D23)/(($B$15+E23)/2)</f>
        <v>0.21686746987951808</v>
      </c>
      <c r="J23" s="3">
        <f t="shared" si="3"/>
        <v>0.4935064935064935</v>
      </c>
      <c r="K23" s="3">
        <f t="shared" si="4"/>
        <v>0.4935064935064935</v>
      </c>
      <c r="M23" s="6"/>
    </row>
    <row r="24" spans="1:13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>
        <f>(D15+D16+D17+D18+D19+D20+D21+D22+D23+D24)/(($B$15+E24)/2)</f>
        <v>0.21686746987951808</v>
      </c>
      <c r="J24" s="3">
        <f t="shared" si="3"/>
        <v>0.43037974683544306</v>
      </c>
      <c r="K24" s="3">
        <f t="shared" si="4"/>
        <v>0.43037974683544306</v>
      </c>
      <c r="M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>
        <f>(D15+D16+D17+D18+D19+D20+D21+D22+D23+D24+D25)/(($B$15+E25)/2)</f>
        <v>0.21686746987951808</v>
      </c>
      <c r="J25" s="3">
        <f t="shared" si="3"/>
        <v>0.26506024096385544</v>
      </c>
      <c r="K25" s="3">
        <f t="shared" si="4"/>
        <v>0.26506024096385544</v>
      </c>
      <c r="M25" s="6"/>
    </row>
    <row r="26" spans="1:13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>
        <f>(D15+D16+D17+D18+D19+D20+D21+D22+D23+D24+D25+D26)/(($B$15+E26)/2)</f>
        <v>0.21686746987951808</v>
      </c>
      <c r="J26" s="3">
        <f t="shared" si="3"/>
        <v>0.21686746987951808</v>
      </c>
      <c r="K26" s="3">
        <f t="shared" si="4"/>
        <v>0.21686746987951808</v>
      </c>
      <c r="M26" s="6"/>
    </row>
    <row r="27" spans="1:13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>
        <f t="shared" si="3"/>
        <v>0.16470588235294117</v>
      </c>
      <c r="K27" s="3">
        <f t="shared" si="4"/>
        <v>0.16470588235294117</v>
      </c>
      <c r="M27" s="6"/>
    </row>
    <row r="28" spans="1:13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>
        <f t="shared" si="3"/>
        <v>0.16091954022988506</v>
      </c>
      <c r="K28" s="3">
        <f t="shared" si="4"/>
        <v>0.16091954022988506</v>
      </c>
      <c r="M28" s="6"/>
    </row>
    <row r="29" spans="1:13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</row>
    <row r="30" spans="1:13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</row>
    <row r="31" spans="1:13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3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3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</row>
    <row r="36" spans="1:11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</row>
    <row r="37" spans="1:11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</row>
    <row r="38" spans="1:11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</row>
    <row r="39" spans="1:11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</row>
    <row r="40" spans="1:11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</row>
    <row r="41" spans="1:11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</row>
    <row r="42" spans="1:11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</row>
    <row r="43" spans="1:11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</row>
    <row r="44" spans="1:11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</row>
    <row r="45" spans="1:11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1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</row>
    <row r="48" spans="1:11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1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1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</row>
    <row r="79" spans="1:11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  <row r="87" spans="1:11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</row>
    <row r="88" spans="1:11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</row>
    <row r="89" spans="1:11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</row>
    <row r="90" spans="1:11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</row>
    <row r="91" spans="1:11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</row>
    <row r="92" spans="1:11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</row>
    <row r="93" spans="1:11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</row>
    <row r="94" spans="1:11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</row>
    <row r="95" spans="1:11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</row>
    <row r="96" spans="1:11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</row>
    <row r="97" spans="1:11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</row>
    <row r="98" spans="1:11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</row>
    <row r="99" spans="1:11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</row>
    <row r="100" spans="1:11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</row>
    <row r="101" spans="1:11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</row>
    <row r="102" spans="1:11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</row>
    <row r="103" spans="1:11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</row>
    <row r="104" spans="1:11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1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</row>
    <row r="109" spans="1:11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</row>
    <row r="110" spans="1:11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.75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2" ht="12.75">
      <c r="A7" s="2">
        <v>44866</v>
      </c>
      <c r="B7">
        <v>12</v>
      </c>
      <c r="C7">
        <v>1</v>
      </c>
      <c r="D7">
        <v>1</v>
      </c>
      <c r="E7">
        <f t="shared" si="0"/>
        <v>12</v>
      </c>
      <c r="F7" s="5">
        <f t="shared" si="1"/>
        <v>0</v>
      </c>
      <c r="G7" s="3">
        <f t="shared" si="2"/>
        <v>0.08333333333333333</v>
      </c>
      <c r="H7" s="3">
        <f>(D3+D4+D5+D6+D7)/(($B$3+E7)/2)</f>
        <v>0.18181818181818182</v>
      </c>
      <c r="I7" s="3">
        <f>(D3+D4+D5+D6+D7)/(($B$3+E7)/2)</f>
        <v>0.18181818181818182</v>
      </c>
      <c r="J7" s="3"/>
      <c r="K7" s="3"/>
      <c r="L7">
        <v>1</v>
      </c>
    </row>
    <row r="8" spans="1:11" ht="12.75">
      <c r="A8" s="2">
        <v>44896</v>
      </c>
      <c r="B8">
        <v>12</v>
      </c>
      <c r="C8">
        <v>0</v>
      </c>
      <c r="D8">
        <v>0</v>
      </c>
      <c r="E8">
        <f t="shared" si="0"/>
        <v>12</v>
      </c>
      <c r="F8" s="5">
        <f t="shared" si="1"/>
        <v>0</v>
      </c>
      <c r="G8" s="3">
        <f t="shared" si="2"/>
        <v>0</v>
      </c>
      <c r="H8" s="3">
        <f>(D3+D4+D5+D6+D7+D8)/(($B$3+E8)/2)</f>
        <v>0.18181818181818182</v>
      </c>
      <c r="I8" s="3">
        <f>(D3+D4+D5+D6+D7+D8)/(($B$3+E8)/2)</f>
        <v>0.18181818181818182</v>
      </c>
      <c r="J8" s="3"/>
      <c r="K8" s="3"/>
    </row>
    <row r="9" spans="1:11" ht="12.75">
      <c r="A9" s="2">
        <v>44927</v>
      </c>
      <c r="B9">
        <v>12</v>
      </c>
      <c r="C9">
        <v>1</v>
      </c>
      <c r="D9">
        <v>0</v>
      </c>
      <c r="E9">
        <f t="shared" si="0"/>
        <v>13</v>
      </c>
      <c r="F9" s="5">
        <f t="shared" si="1"/>
        <v>1</v>
      </c>
      <c r="G9" s="3">
        <f t="shared" si="2"/>
        <v>0</v>
      </c>
      <c r="H9" s="3">
        <f>D9/(($B$9+E9)/2)</f>
        <v>0</v>
      </c>
      <c r="I9" s="3">
        <f>(D3+D4+D5+D6+D7+D8+D9)/(($B$3+E9)/2)</f>
        <v>0.17391304347826086</v>
      </c>
      <c r="J9" s="3"/>
      <c r="K9" s="3"/>
    </row>
    <row r="10" spans="1:12" ht="12.75">
      <c r="A10" s="2">
        <v>44958</v>
      </c>
      <c r="B10">
        <v>13</v>
      </c>
      <c r="C10">
        <v>0</v>
      </c>
      <c r="D10">
        <v>1</v>
      </c>
      <c r="E10">
        <f t="shared" si="0"/>
        <v>12</v>
      </c>
      <c r="F10" s="5">
        <f t="shared" si="1"/>
        <v>-1</v>
      </c>
      <c r="G10" s="3">
        <f t="shared" si="2"/>
        <v>0.08</v>
      </c>
      <c r="H10" s="3">
        <f>(D9+D10)/(($B$9+E10)/2)</f>
        <v>0.08333333333333333</v>
      </c>
      <c r="I10" s="3">
        <f>(D3+D4+D5+D6+D7+D8+D9+D10)/(($B$3+E10)/2)</f>
        <v>0.2727272727272727</v>
      </c>
      <c r="J10" s="3"/>
      <c r="K10" s="3"/>
      <c r="L10">
        <v>1</v>
      </c>
    </row>
    <row r="11" spans="1:11" ht="12.75">
      <c r="A11" s="2">
        <v>44986</v>
      </c>
      <c r="B11">
        <v>12</v>
      </c>
      <c r="C11">
        <v>1</v>
      </c>
      <c r="D11">
        <v>0</v>
      </c>
      <c r="E11">
        <f t="shared" si="0"/>
        <v>13</v>
      </c>
      <c r="F11" s="5">
        <f t="shared" si="1"/>
        <v>1</v>
      </c>
      <c r="G11" s="3">
        <f t="shared" si="2"/>
        <v>0</v>
      </c>
      <c r="H11" s="3">
        <f>(D9+D10+D11)/(($B$9+E11)/2)</f>
        <v>0.08</v>
      </c>
      <c r="I11" s="3">
        <f>(D3+D4+D5+D6+D7+D8+D9+D10+D11)/(($B$3+E11)/2)</f>
        <v>0.2608695652173913</v>
      </c>
      <c r="J11" s="3"/>
      <c r="K11" s="3"/>
    </row>
    <row r="12" spans="1:11" ht="12.75">
      <c r="A12" s="2">
        <v>45017</v>
      </c>
      <c r="B12">
        <v>13</v>
      </c>
      <c r="C12">
        <v>0</v>
      </c>
      <c r="D12">
        <v>0</v>
      </c>
      <c r="E12">
        <f t="shared" si="0"/>
        <v>13</v>
      </c>
      <c r="F12" s="5">
        <f t="shared" si="1"/>
        <v>0</v>
      </c>
      <c r="G12" s="3">
        <f t="shared" si="2"/>
        <v>0</v>
      </c>
      <c r="H12" s="3">
        <f>(D9+D10+D11+D12)/(($B$9+E12)/2)</f>
        <v>0.08</v>
      </c>
      <c r="I12" s="3">
        <f>(D3+D4+D5+D6+D7+D8+D9+D10+D11+D12)/(($B$3+E12)/2)</f>
        <v>0.2608695652173913</v>
      </c>
      <c r="J12" s="3"/>
      <c r="K12" s="3"/>
    </row>
    <row r="13" spans="1:12" ht="12.75">
      <c r="A13" s="2">
        <v>45047</v>
      </c>
      <c r="B13">
        <v>13</v>
      </c>
      <c r="C13">
        <v>1</v>
      </c>
      <c r="D13">
        <v>1</v>
      </c>
      <c r="E13">
        <f t="shared" si="0"/>
        <v>13</v>
      </c>
      <c r="F13" s="5">
        <f t="shared" si="1"/>
        <v>0</v>
      </c>
      <c r="G13" s="3">
        <f t="shared" si="2"/>
        <v>0.07692307692307693</v>
      </c>
      <c r="H13" s="3">
        <f>(D9+D10+D11+D12+D13)/(($B$9+E13)/2)</f>
        <v>0.16</v>
      </c>
      <c r="I13" s="3">
        <f>(D3+D4+D5+D6+D7+D8+D9+D10+D11+D12+D13)/(($B$3+E13)/2)</f>
        <v>0.34782608695652173</v>
      </c>
      <c r="J13" s="3"/>
      <c r="K13" s="3"/>
      <c r="L13">
        <v>1</v>
      </c>
    </row>
    <row r="14" spans="1:12" ht="12.75">
      <c r="A14" s="2">
        <v>45078</v>
      </c>
      <c r="B14">
        <v>13</v>
      </c>
      <c r="C14">
        <v>0</v>
      </c>
      <c r="D14">
        <v>0</v>
      </c>
      <c r="E14">
        <f t="shared" si="0"/>
        <v>13</v>
      </c>
      <c r="F14" s="5">
        <f t="shared" si="1"/>
        <v>0</v>
      </c>
      <c r="G14" s="3">
        <f t="shared" si="2"/>
        <v>0</v>
      </c>
      <c r="H14" s="3">
        <f>(D9+D10+D11+D12+D13+D14)/(($B$9+E14)/2)</f>
        <v>0.16</v>
      </c>
      <c r="I14" s="3">
        <f>(D3+D4+D5+D6+D7+D8+D9+D10+D11+D12+D13+D14)/(($B$3+E14)/2)</f>
        <v>0.34782608695652173</v>
      </c>
      <c r="J14" s="3">
        <f aca="true" t="shared" si="3" ref="J14:J35">(D3+D4+D5+D6+D7+D8+D9+D10+D11+D12+D13+D14)/((B3+E14)/2)</f>
        <v>0.34782608695652173</v>
      </c>
      <c r="K14" s="3">
        <f aca="true" t="shared" si="4" ref="K14:K77">((L3-O3)+(L4-O4)+(L5-O5)+(L6-O6)+(L7-O7)+(L8-O8)+(L9-O9)+(L10-O10)+(L11-O11)+(L12-O12)+(L13-O13)+(L14-O14))/((B3+E14)/2)</f>
        <v>0.34782608695652173</v>
      </c>
      <c r="L14">
        <v>0</v>
      </c>
    </row>
    <row r="15" spans="1:16" ht="12.75">
      <c r="A15" s="2">
        <v>45108</v>
      </c>
      <c r="B15">
        <v>13</v>
      </c>
      <c r="C15">
        <v>0</v>
      </c>
      <c r="D15">
        <v>0</v>
      </c>
      <c r="E15">
        <f t="shared" si="0"/>
        <v>13</v>
      </c>
      <c r="F15" s="5">
        <f t="shared" si="1"/>
        <v>0</v>
      </c>
      <c r="G15" s="3">
        <f t="shared" si="2"/>
        <v>0</v>
      </c>
      <c r="H15" s="3">
        <f>(D9+D10+D11+D12+D13+D14+D15)/(($B$9+E15)/2)</f>
        <v>0.16</v>
      </c>
      <c r="I15" s="3">
        <f>D15/(($B$15+E15)/2)</f>
        <v>0</v>
      </c>
      <c r="J15" s="3">
        <f t="shared" si="3"/>
        <v>0.32</v>
      </c>
      <c r="K15" s="3">
        <f t="shared" si="4"/>
        <v>0.32</v>
      </c>
      <c r="L15">
        <v>0</v>
      </c>
      <c r="M15" s="6"/>
      <c r="O15" s="6"/>
      <c r="P15" s="6"/>
    </row>
    <row r="16" spans="1:13" ht="12.75">
      <c r="A16" s="2">
        <v>45139</v>
      </c>
      <c r="B16">
        <v>13</v>
      </c>
      <c r="C16">
        <v>0</v>
      </c>
      <c r="D16">
        <v>0</v>
      </c>
      <c r="E16">
        <f t="shared" si="0"/>
        <v>13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0.16</v>
      </c>
      <c r="I16" s="3">
        <f>(D15+D16)/(($B$15+E16)/2)</f>
        <v>0</v>
      </c>
      <c r="J16" s="3">
        <f t="shared" si="3"/>
        <v>0.3076923076923077</v>
      </c>
      <c r="K16" s="3">
        <f t="shared" si="4"/>
        <v>0.3076923076923077</v>
      </c>
      <c r="L16">
        <v>0</v>
      </c>
      <c r="M16" s="6"/>
    </row>
    <row r="17" spans="1:16" ht="12.75">
      <c r="A17" s="2">
        <v>45170</v>
      </c>
      <c r="B17">
        <v>13</v>
      </c>
      <c r="C17">
        <v>0</v>
      </c>
      <c r="D17">
        <v>0</v>
      </c>
      <c r="E17">
        <f t="shared" si="0"/>
        <v>13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0.16</v>
      </c>
      <c r="I17" s="3">
        <f>(D15+D16+D17)/(($B$15+E17)/2)</f>
        <v>0</v>
      </c>
      <c r="J17" s="3">
        <f t="shared" si="3"/>
        <v>0.3076923076923077</v>
      </c>
      <c r="K17" s="3">
        <f t="shared" si="4"/>
        <v>0.3076923076923077</v>
      </c>
      <c r="L17">
        <v>0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>
        <f>(D9+D10+D11+D12+D13+D14+D15+D16+D17+D18)/(($B$9+E18)/2)</f>
        <v>0.3333333333333333</v>
      </c>
      <c r="I18" s="3">
        <f>(D15+D16+D17+D18)/(($B$15+E18)/2)</f>
        <v>0</v>
      </c>
      <c r="J18" s="3">
        <f t="shared" si="3"/>
        <v>0.5</v>
      </c>
      <c r="K18" s="3">
        <f t="shared" si="4"/>
        <v>0.5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>
        <f>(D9+D10+D11+D12+D13+D14+D15+D16+D17+D18+D19)/(($B$9+E19)/2)</f>
        <v>0.3333333333333333</v>
      </c>
      <c r="I19" s="3">
        <f>(D15+D16+D17+D18+D19)/(($B$15+E19)/2)</f>
        <v>0</v>
      </c>
      <c r="J19" s="3">
        <f t="shared" si="3"/>
        <v>0.3333333333333333</v>
      </c>
      <c r="K19" s="3">
        <f t="shared" si="4"/>
        <v>0.3333333333333333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0.3333333333333333</v>
      </c>
      <c r="I20" s="3">
        <f>(D15+D16+D17+D18+D19+D20)/(($B$15+E20)/2)</f>
        <v>0</v>
      </c>
      <c r="J20" s="3">
        <f t="shared" si="3"/>
        <v>0.3333333333333333</v>
      </c>
      <c r="K20" s="3">
        <f t="shared" si="4"/>
        <v>0.3333333333333333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>
        <f>(D15+D16+D17+D18+D19+D20+D21)/(($B$15+E21)/2)</f>
        <v>0</v>
      </c>
      <c r="J21" s="3">
        <f t="shared" si="3"/>
        <v>0.3076923076923077</v>
      </c>
      <c r="K21" s="3">
        <f t="shared" si="4"/>
        <v>0.3076923076923077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>
        <f>(D15+D16+D17+D18+D19+D20+D21+D22)/(($B$15+E22)/2)</f>
        <v>0</v>
      </c>
      <c r="J22" s="3">
        <f t="shared" si="3"/>
        <v>0.16666666666666666</v>
      </c>
      <c r="K22" s="3">
        <f t="shared" si="4"/>
        <v>0.16666666666666666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>
        <f>(D15+D16+D17+D18+D19+D20+D21+D22+D23)/(($B$15+E23)/2)</f>
        <v>0</v>
      </c>
      <c r="J23" s="3">
        <f t="shared" si="3"/>
        <v>0.15384615384615385</v>
      </c>
      <c r="K23" s="3">
        <f t="shared" si="4"/>
        <v>0.15384615384615385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>
        <f>(D15+D16+D17+D18+D19+D20+D21+D22+D23+D24)/(($B$15+E24)/2)</f>
        <v>0</v>
      </c>
      <c r="J24" s="3">
        <f t="shared" si="3"/>
        <v>0.15384615384615385</v>
      </c>
      <c r="K24" s="3">
        <f t="shared" si="4"/>
        <v>0.15384615384615385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>
        <f t="shared" si="3"/>
        <v>0</v>
      </c>
      <c r="K27" s="3">
        <f t="shared" si="4"/>
        <v>0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>
        <f t="shared" si="3"/>
        <v>0</v>
      </c>
      <c r="K28" s="3">
        <f t="shared" si="4"/>
        <v>0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Martin Marmol</cp:lastModifiedBy>
  <cp:lastPrinted>2009-07-02T17:17:53Z</cp:lastPrinted>
  <dcterms:created xsi:type="dcterms:W3CDTF">2003-07-07T15:38:51Z</dcterms:created>
  <dcterms:modified xsi:type="dcterms:W3CDTF">2023-10-15T03:53:41Z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